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pro450\Desktop\BỆNH KHÔNG LÂY NHIỄM\"/>
    </mc:Choice>
  </mc:AlternateContent>
  <bookViews>
    <workbookView xWindow="0" yWindow="0" windowWidth="9285" windowHeight="8445" tabRatio="930" activeTab="25"/>
  </bookViews>
  <sheets>
    <sheet name="Huyện-Tổng hợp" sheetId="1" r:id="rId1"/>
    <sheet name="Xã Thiệu Toán" sheetId="2" r:id="rId2"/>
    <sheet name="Xã Thiệu Chính" sheetId="263" r:id="rId3"/>
    <sheet name="Xã Thiệu Hòa" sheetId="267" r:id="rId4"/>
    <sheet name="Xã Minh Tâm" sheetId="268" r:id="rId5"/>
    <sheet name="Xã Thiệu Viên " sheetId="269" r:id="rId6"/>
    <sheet name="Xã Thiệu Lý" sheetId="270" r:id="rId7"/>
    <sheet name="Xã Thiệu Vận" sheetId="271" r:id="rId8"/>
    <sheet name="Xã Thiệu Trung" sheetId="272" r:id="rId9"/>
    <sheet name="TT Thiệu Hóa" sheetId="273" r:id="rId10"/>
    <sheet name="Xã Thiệu Giao" sheetId="274" r:id="rId11"/>
    <sheet name="Tân Châu" sheetId="275" r:id="rId12"/>
    <sheet name="Xã Thiệu Ngọc" sheetId="276" r:id="rId13"/>
    <sheet name="Xã Thiệu Vũ" sheetId="277" r:id="rId14"/>
    <sheet name="Xã Thiệu Tiến" sheetId="278" r:id="rId15"/>
    <sheet name="Xã Thiệu Thành" sheetId="279" r:id="rId16"/>
    <sheet name="Xã Thiệu Công" sheetId="280" r:id="rId17"/>
    <sheet name="Xã Thiệu Phúc" sheetId="281" r:id="rId18"/>
    <sheet name="Xã Thiệu Phú" sheetId="282" r:id="rId19"/>
    <sheet name="Xã Thiệu Long" sheetId="283" r:id="rId20"/>
    <sheet name="Xã Thiệu Nguyên" sheetId="284" r:id="rId21"/>
    <sheet name="Xã Thiệu Duy" sheetId="285" r:id="rId22"/>
    <sheet name="Xã Thiệu Giang" sheetId="286" r:id="rId23"/>
    <sheet name="Xã Thiệu Hợp" sheetId="287" r:id="rId24"/>
    <sheet name="Xã Thiệu Thịnh" sheetId="288" r:id="rId25"/>
    <sheet name="Xã Thiệu Quang" sheetId="289" r:id="rId26"/>
  </sheets>
  <definedNames>
    <definedName name="_xlnm._FilterDatabase" localSheetId="1" hidden="1">'Xã Thiệu Toán'!$A$2:$S$2</definedName>
  </definedNames>
  <calcPr calcId="152511"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5" i="1" l="1"/>
  <c r="G10" i="1"/>
  <c r="C10" i="1"/>
  <c r="C11" i="1"/>
  <c r="C12" i="1"/>
  <c r="C13" i="1"/>
  <c r="C14" i="1"/>
  <c r="C15" i="1"/>
  <c r="C16" i="1"/>
  <c r="C9" i="1"/>
  <c r="L41" i="289" l="1"/>
  <c r="I41" i="289"/>
  <c r="G41" i="289"/>
  <c r="H41" i="289" s="1"/>
  <c r="C41" i="289"/>
  <c r="F41" i="289" s="1"/>
  <c r="N40" i="289"/>
  <c r="L40" i="289"/>
  <c r="I40" i="289"/>
  <c r="G40" i="289"/>
  <c r="H40" i="289" s="1"/>
  <c r="F40" i="289"/>
  <c r="C40" i="289"/>
  <c r="N39" i="289"/>
  <c r="M39" i="289"/>
  <c r="L39" i="289"/>
  <c r="K39" i="289"/>
  <c r="J39" i="289"/>
  <c r="I39" i="289"/>
  <c r="H39" i="289"/>
  <c r="G39" i="289"/>
  <c r="F39" i="289"/>
  <c r="E39" i="289"/>
  <c r="D39" i="289"/>
  <c r="C39" i="289"/>
  <c r="M38" i="289"/>
  <c r="K38" i="289"/>
  <c r="I38" i="289"/>
  <c r="G38" i="289"/>
  <c r="E38" i="289"/>
  <c r="C38" i="289"/>
  <c r="B38" i="289"/>
  <c r="J35" i="289"/>
  <c r="J41" i="289" s="1"/>
  <c r="H35" i="289"/>
  <c r="F35" i="289"/>
  <c r="L34" i="289"/>
  <c r="J34" i="289"/>
  <c r="J40" i="289" s="1"/>
  <c r="H34" i="289"/>
  <c r="F34" i="289"/>
  <c r="L33" i="289"/>
  <c r="K33" i="289"/>
  <c r="J33" i="289"/>
  <c r="I33" i="289"/>
  <c r="H33" i="289"/>
  <c r="G33" i="289"/>
  <c r="F33" i="289"/>
  <c r="E33" i="289"/>
  <c r="D33" i="289"/>
  <c r="C33" i="289"/>
  <c r="K32" i="289"/>
  <c r="I32" i="289"/>
  <c r="G32" i="289"/>
  <c r="E32" i="289"/>
  <c r="C32" i="289"/>
  <c r="B32" i="289"/>
  <c r="J30" i="289"/>
  <c r="D35" i="289" s="1"/>
  <c r="D41" i="289" s="1"/>
  <c r="G30" i="289"/>
  <c r="E30" i="289"/>
  <c r="D34" i="289" s="1"/>
  <c r="D40" i="289" s="1"/>
  <c r="B30" i="289"/>
  <c r="A27" i="289"/>
  <c r="L41" i="288"/>
  <c r="I41" i="288"/>
  <c r="G41" i="288"/>
  <c r="H41" i="288" s="1"/>
  <c r="C41" i="288"/>
  <c r="F41" i="288" s="1"/>
  <c r="N40" i="288"/>
  <c r="L40" i="288"/>
  <c r="I40" i="288"/>
  <c r="G40" i="288"/>
  <c r="H40" i="288" s="1"/>
  <c r="C40" i="288"/>
  <c r="F40" i="288" s="1"/>
  <c r="N39" i="288"/>
  <c r="M39" i="288"/>
  <c r="L39" i="288"/>
  <c r="K39" i="288"/>
  <c r="J39" i="288"/>
  <c r="I39" i="288"/>
  <c r="H39" i="288"/>
  <c r="G39" i="288"/>
  <c r="F39" i="288"/>
  <c r="E39" i="288"/>
  <c r="D39" i="288"/>
  <c r="C39" i="288"/>
  <c r="M38" i="288"/>
  <c r="K38" i="288"/>
  <c r="I38" i="288"/>
  <c r="G38" i="288"/>
  <c r="E38" i="288"/>
  <c r="C38" i="288"/>
  <c r="B38" i="288"/>
  <c r="J35" i="288"/>
  <c r="J41" i="288" s="1"/>
  <c r="H35" i="288"/>
  <c r="F35" i="288"/>
  <c r="L34" i="288"/>
  <c r="J34" i="288"/>
  <c r="J40" i="288" s="1"/>
  <c r="H34" i="288"/>
  <c r="F34" i="288"/>
  <c r="L33" i="288"/>
  <c r="K33" i="288"/>
  <c r="J33" i="288"/>
  <c r="I33" i="288"/>
  <c r="H33" i="288"/>
  <c r="G33" i="288"/>
  <c r="F33" i="288"/>
  <c r="E33" i="288"/>
  <c r="D33" i="288"/>
  <c r="C33" i="288"/>
  <c r="K32" i="288"/>
  <c r="I32" i="288"/>
  <c r="G32" i="288"/>
  <c r="E32" i="288"/>
  <c r="C32" i="288"/>
  <c r="B32" i="288"/>
  <c r="J30" i="288"/>
  <c r="D35" i="288" s="1"/>
  <c r="D41" i="288" s="1"/>
  <c r="G30" i="288"/>
  <c r="E30" i="288"/>
  <c r="D34" i="288" s="1"/>
  <c r="D40" i="288" s="1"/>
  <c r="B30" i="288"/>
  <c r="A27" i="288"/>
  <c r="L41" i="287"/>
  <c r="J41" i="287"/>
  <c r="I41" i="287"/>
  <c r="G41" i="287"/>
  <c r="H41" i="287" s="1"/>
  <c r="C41" i="287"/>
  <c r="F41" i="287" s="1"/>
  <c r="N40" i="287"/>
  <c r="L40" i="287"/>
  <c r="I40" i="287"/>
  <c r="G40" i="287"/>
  <c r="H40" i="287" s="1"/>
  <c r="C40" i="287"/>
  <c r="F40" i="287" s="1"/>
  <c r="N39" i="287"/>
  <c r="M39" i="287"/>
  <c r="L39" i="287"/>
  <c r="K39" i="287"/>
  <c r="J39" i="287"/>
  <c r="I39" i="287"/>
  <c r="H39" i="287"/>
  <c r="G39" i="287"/>
  <c r="F39" i="287"/>
  <c r="E39" i="287"/>
  <c r="D39" i="287"/>
  <c r="C39" i="287"/>
  <c r="M38" i="287"/>
  <c r="K38" i="287"/>
  <c r="I38" i="287"/>
  <c r="G38" i="287"/>
  <c r="E38" i="287"/>
  <c r="C38" i="287"/>
  <c r="B38" i="287"/>
  <c r="J35" i="287"/>
  <c r="H35" i="287"/>
  <c r="F35" i="287"/>
  <c r="L34" i="287"/>
  <c r="J34" i="287"/>
  <c r="J40" i="287" s="1"/>
  <c r="H34" i="287"/>
  <c r="F34" i="287"/>
  <c r="L33" i="287"/>
  <c r="K33" i="287"/>
  <c r="J33" i="287"/>
  <c r="I33" i="287"/>
  <c r="H33" i="287"/>
  <c r="G33" i="287"/>
  <c r="F33" i="287"/>
  <c r="E33" i="287"/>
  <c r="D33" i="287"/>
  <c r="C33" i="287"/>
  <c r="K32" i="287"/>
  <c r="I32" i="287"/>
  <c r="G32" i="287"/>
  <c r="E32" i="287"/>
  <c r="C32" i="287"/>
  <c r="B32" i="287"/>
  <c r="J30" i="287"/>
  <c r="D35" i="287" s="1"/>
  <c r="D41" i="287" s="1"/>
  <c r="G30" i="287"/>
  <c r="E30" i="287"/>
  <c r="D34" i="287" s="1"/>
  <c r="D40" i="287" s="1"/>
  <c r="B30" i="287"/>
  <c r="A27" i="287"/>
  <c r="L41" i="286"/>
  <c r="I41" i="286"/>
  <c r="H41" i="286"/>
  <c r="G41" i="286"/>
  <c r="C41" i="286"/>
  <c r="F41" i="286" s="1"/>
  <c r="N40" i="286"/>
  <c r="L40" i="286"/>
  <c r="I40" i="286"/>
  <c r="G40" i="286"/>
  <c r="H40" i="286" s="1"/>
  <c r="F40" i="286"/>
  <c r="C40" i="286"/>
  <c r="N39" i="286"/>
  <c r="M39" i="286"/>
  <c r="L39" i="286"/>
  <c r="K39" i="286"/>
  <c r="J39" i="286"/>
  <c r="I39" i="286"/>
  <c r="H39" i="286"/>
  <c r="G39" i="286"/>
  <c r="F39" i="286"/>
  <c r="E39" i="286"/>
  <c r="D39" i="286"/>
  <c r="C39" i="286"/>
  <c r="M38" i="286"/>
  <c r="K38" i="286"/>
  <c r="I38" i="286"/>
  <c r="G38" i="286"/>
  <c r="E38" i="286"/>
  <c r="C38" i="286"/>
  <c r="B38" i="286"/>
  <c r="J35" i="286"/>
  <c r="J41" i="286" s="1"/>
  <c r="H35" i="286"/>
  <c r="F35" i="286"/>
  <c r="L34" i="286"/>
  <c r="J34" i="286"/>
  <c r="J40" i="286" s="1"/>
  <c r="H34" i="286"/>
  <c r="F34" i="286"/>
  <c r="L33" i="286"/>
  <c r="K33" i="286"/>
  <c r="J33" i="286"/>
  <c r="I33" i="286"/>
  <c r="H33" i="286"/>
  <c r="G33" i="286"/>
  <c r="F33" i="286"/>
  <c r="E33" i="286"/>
  <c r="D33" i="286"/>
  <c r="C33" i="286"/>
  <c r="K32" i="286"/>
  <c r="I32" i="286"/>
  <c r="G32" i="286"/>
  <c r="E32" i="286"/>
  <c r="C32" i="286"/>
  <c r="B32" i="286"/>
  <c r="J30" i="286"/>
  <c r="D35" i="286" s="1"/>
  <c r="D41" i="286" s="1"/>
  <c r="G30" i="286"/>
  <c r="E30" i="286"/>
  <c r="D34" i="286" s="1"/>
  <c r="D40" i="286" s="1"/>
  <c r="B30" i="286"/>
  <c r="A27" i="286"/>
  <c r="L41" i="285"/>
  <c r="I41" i="285"/>
  <c r="H41" i="285"/>
  <c r="G41" i="285"/>
  <c r="C41" i="285"/>
  <c r="F41" i="285" s="1"/>
  <c r="N40" i="285"/>
  <c r="L40" i="285"/>
  <c r="I40" i="285"/>
  <c r="G40" i="285"/>
  <c r="H40" i="285" s="1"/>
  <c r="C40" i="285"/>
  <c r="F40" i="285" s="1"/>
  <c r="N39" i="285"/>
  <c r="M39" i="285"/>
  <c r="L39" i="285"/>
  <c r="K39" i="285"/>
  <c r="J39" i="285"/>
  <c r="I39" i="285"/>
  <c r="H39" i="285"/>
  <c r="G39" i="285"/>
  <c r="F39" i="285"/>
  <c r="E39" i="285"/>
  <c r="D39" i="285"/>
  <c r="C39" i="285"/>
  <c r="M38" i="285"/>
  <c r="K38" i="285"/>
  <c r="I38" i="285"/>
  <c r="G38" i="285"/>
  <c r="E38" i="285"/>
  <c r="C38" i="285"/>
  <c r="B38" i="285"/>
  <c r="J35" i="285"/>
  <c r="J41" i="285" s="1"/>
  <c r="H35" i="285"/>
  <c r="F35" i="285"/>
  <c r="L34" i="285"/>
  <c r="J34" i="285"/>
  <c r="J40" i="285" s="1"/>
  <c r="H34" i="285"/>
  <c r="F34" i="285"/>
  <c r="L33" i="285"/>
  <c r="K33" i="285"/>
  <c r="J33" i="285"/>
  <c r="I33" i="285"/>
  <c r="H33" i="285"/>
  <c r="G33" i="285"/>
  <c r="F33" i="285"/>
  <c r="E33" i="285"/>
  <c r="D33" i="285"/>
  <c r="C33" i="285"/>
  <c r="K32" i="285"/>
  <c r="I32" i="285"/>
  <c r="G32" i="285"/>
  <c r="E32" i="285"/>
  <c r="C32" i="285"/>
  <c r="B32" i="285"/>
  <c r="J30" i="285"/>
  <c r="D35" i="285" s="1"/>
  <c r="D41" i="285" s="1"/>
  <c r="G30" i="285"/>
  <c r="E30" i="285"/>
  <c r="D34" i="285" s="1"/>
  <c r="D40" i="285" s="1"/>
  <c r="B30" i="285"/>
  <c r="A27" i="285"/>
  <c r="L41" i="284"/>
  <c r="I41" i="284"/>
  <c r="H41" i="284"/>
  <c r="G41" i="284"/>
  <c r="C41" i="284"/>
  <c r="F41" i="284" s="1"/>
  <c r="N40" i="284"/>
  <c r="L40" i="284"/>
  <c r="I40" i="284"/>
  <c r="G40" i="284"/>
  <c r="H40" i="284" s="1"/>
  <c r="F40" i="284"/>
  <c r="C40" i="284"/>
  <c r="N39" i="284"/>
  <c r="M39" i="284"/>
  <c r="L39" i="284"/>
  <c r="K39" i="284"/>
  <c r="J39" i="284"/>
  <c r="I39" i="284"/>
  <c r="H39" i="284"/>
  <c r="G39" i="284"/>
  <c r="F39" i="284"/>
  <c r="E39" i="284"/>
  <c r="D39" i="284"/>
  <c r="C39" i="284"/>
  <c r="M38" i="284"/>
  <c r="K38" i="284"/>
  <c r="I38" i="284"/>
  <c r="G38" i="284"/>
  <c r="E38" i="284"/>
  <c r="C38" i="284"/>
  <c r="B38" i="284"/>
  <c r="J35" i="284"/>
  <c r="J41" i="284" s="1"/>
  <c r="H35" i="284"/>
  <c r="F35" i="284"/>
  <c r="L34" i="284"/>
  <c r="J34" i="284"/>
  <c r="J40" i="284" s="1"/>
  <c r="H34" i="284"/>
  <c r="F34" i="284"/>
  <c r="L33" i="284"/>
  <c r="K33" i="284"/>
  <c r="J33" i="284"/>
  <c r="I33" i="284"/>
  <c r="H33" i="284"/>
  <c r="G33" i="284"/>
  <c r="F33" i="284"/>
  <c r="E33" i="284"/>
  <c r="D33" i="284"/>
  <c r="C33" i="284"/>
  <c r="K32" i="284"/>
  <c r="I32" i="284"/>
  <c r="G32" i="284"/>
  <c r="E32" i="284"/>
  <c r="C32" i="284"/>
  <c r="B32" i="284"/>
  <c r="J30" i="284"/>
  <c r="D35" i="284" s="1"/>
  <c r="D41" i="284" s="1"/>
  <c r="G30" i="284"/>
  <c r="E30" i="284"/>
  <c r="D34" i="284" s="1"/>
  <c r="D40" i="284" s="1"/>
  <c r="B30" i="284"/>
  <c r="A27" i="284"/>
  <c r="L41" i="283"/>
  <c r="I41" i="283"/>
  <c r="H41" i="283"/>
  <c r="G41" i="283"/>
  <c r="C41" i="283"/>
  <c r="F41" i="283" s="1"/>
  <c r="N40" i="283"/>
  <c r="L40" i="283"/>
  <c r="I40" i="283"/>
  <c r="G40" i="283"/>
  <c r="H40" i="283" s="1"/>
  <c r="C40" i="283"/>
  <c r="F40" i="283" s="1"/>
  <c r="N39" i="283"/>
  <c r="M39" i="283"/>
  <c r="L39" i="283"/>
  <c r="K39" i="283"/>
  <c r="J39" i="283"/>
  <c r="I39" i="283"/>
  <c r="H39" i="283"/>
  <c r="G39" i="283"/>
  <c r="F39" i="283"/>
  <c r="E39" i="283"/>
  <c r="D39" i="283"/>
  <c r="C39" i="283"/>
  <c r="M38" i="283"/>
  <c r="K38" i="283"/>
  <c r="I38" i="283"/>
  <c r="G38" i="283"/>
  <c r="E38" i="283"/>
  <c r="C38" i="283"/>
  <c r="B38" i="283"/>
  <c r="J35" i="283"/>
  <c r="J41" i="283" s="1"/>
  <c r="H35" i="283"/>
  <c r="F35" i="283"/>
  <c r="L34" i="283"/>
  <c r="J34" i="283"/>
  <c r="J40" i="283" s="1"/>
  <c r="H34" i="283"/>
  <c r="F34" i="283"/>
  <c r="L33" i="283"/>
  <c r="K33" i="283"/>
  <c r="J33" i="283"/>
  <c r="I33" i="283"/>
  <c r="H33" i="283"/>
  <c r="G33" i="283"/>
  <c r="F33" i="283"/>
  <c r="E33" i="283"/>
  <c r="D33" i="283"/>
  <c r="C33" i="283"/>
  <c r="K32" i="283"/>
  <c r="I32" i="283"/>
  <c r="G32" i="283"/>
  <c r="E32" i="283"/>
  <c r="C32" i="283"/>
  <c r="B32" i="283"/>
  <c r="J30" i="283"/>
  <c r="D35" i="283" s="1"/>
  <c r="D41" i="283" s="1"/>
  <c r="G30" i="283"/>
  <c r="E30" i="283"/>
  <c r="D34" i="283" s="1"/>
  <c r="D40" i="283" s="1"/>
  <c r="B30" i="283"/>
  <c r="A27" i="283"/>
  <c r="L41" i="282"/>
  <c r="I41" i="282"/>
  <c r="H41" i="282"/>
  <c r="G41" i="282"/>
  <c r="C41" i="282"/>
  <c r="F41" i="282" s="1"/>
  <c r="N40" i="282"/>
  <c r="L40" i="282"/>
  <c r="I40" i="282"/>
  <c r="G40" i="282"/>
  <c r="H40" i="282" s="1"/>
  <c r="C40" i="282"/>
  <c r="F40" i="282" s="1"/>
  <c r="N39" i="282"/>
  <c r="M39" i="282"/>
  <c r="L39" i="282"/>
  <c r="K39" i="282"/>
  <c r="J39" i="282"/>
  <c r="I39" i="282"/>
  <c r="H39" i="282"/>
  <c r="G39" i="282"/>
  <c r="F39" i="282"/>
  <c r="E39" i="282"/>
  <c r="D39" i="282"/>
  <c r="C39" i="282"/>
  <c r="M38" i="282"/>
  <c r="K38" i="282"/>
  <c r="I38" i="282"/>
  <c r="G38" i="282"/>
  <c r="E38" i="282"/>
  <c r="C38" i="282"/>
  <c r="B38" i="282"/>
  <c r="J35" i="282"/>
  <c r="J41" i="282" s="1"/>
  <c r="H35" i="282"/>
  <c r="F35" i="282"/>
  <c r="L34" i="282"/>
  <c r="J34" i="282"/>
  <c r="J40" i="282" s="1"/>
  <c r="H34" i="282"/>
  <c r="F34" i="282"/>
  <c r="L33" i="282"/>
  <c r="K33" i="282"/>
  <c r="J33" i="282"/>
  <c r="I33" i="282"/>
  <c r="H33" i="282"/>
  <c r="G33" i="282"/>
  <c r="F33" i="282"/>
  <c r="E33" i="282"/>
  <c r="D33" i="282"/>
  <c r="C33" i="282"/>
  <c r="K32" i="282"/>
  <c r="I32" i="282"/>
  <c r="G32" i="282"/>
  <c r="E32" i="282"/>
  <c r="C32" i="282"/>
  <c r="B32" i="282"/>
  <c r="J30" i="282"/>
  <c r="D35" i="282" s="1"/>
  <c r="D41" i="282" s="1"/>
  <c r="G30" i="282"/>
  <c r="E30" i="282"/>
  <c r="D34" i="282" s="1"/>
  <c r="D40" i="282" s="1"/>
  <c r="B30" i="282"/>
  <c r="A27" i="282"/>
  <c r="L41" i="281"/>
  <c r="I41" i="281"/>
  <c r="H41" i="281"/>
  <c r="G41" i="281"/>
  <c r="C41" i="281"/>
  <c r="F41" i="281" s="1"/>
  <c r="N40" i="281"/>
  <c r="L40" i="281"/>
  <c r="I40" i="281"/>
  <c r="G40" i="281"/>
  <c r="H40" i="281" s="1"/>
  <c r="F40" i="281"/>
  <c r="C40" i="281"/>
  <c r="N39" i="281"/>
  <c r="M39" i="281"/>
  <c r="L39" i="281"/>
  <c r="K39" i="281"/>
  <c r="J39" i="281"/>
  <c r="I39" i="281"/>
  <c r="H39" i="281"/>
  <c r="G39" i="281"/>
  <c r="F39" i="281"/>
  <c r="E39" i="281"/>
  <c r="D39" i="281"/>
  <c r="C39" i="281"/>
  <c r="M38" i="281"/>
  <c r="K38" i="281"/>
  <c r="I38" i="281"/>
  <c r="G38" i="281"/>
  <c r="E38" i="281"/>
  <c r="C38" i="281"/>
  <c r="B38" i="281"/>
  <c r="J35" i="281"/>
  <c r="J41" i="281" s="1"/>
  <c r="H35" i="281"/>
  <c r="F35" i="281"/>
  <c r="L34" i="281"/>
  <c r="J34" i="281"/>
  <c r="J40" i="281" s="1"/>
  <c r="H34" i="281"/>
  <c r="F34" i="281"/>
  <c r="L33" i="281"/>
  <c r="K33" i="281"/>
  <c r="J33" i="281"/>
  <c r="I33" i="281"/>
  <c r="H33" i="281"/>
  <c r="G33" i="281"/>
  <c r="F33" i="281"/>
  <c r="E33" i="281"/>
  <c r="D33" i="281"/>
  <c r="C33" i="281"/>
  <c r="K32" i="281"/>
  <c r="I32" i="281"/>
  <c r="G32" i="281"/>
  <c r="E32" i="281"/>
  <c r="C32" i="281"/>
  <c r="B32" i="281"/>
  <c r="J30" i="281"/>
  <c r="D35" i="281" s="1"/>
  <c r="D41" i="281" s="1"/>
  <c r="G30" i="281"/>
  <c r="E30" i="281"/>
  <c r="D34" i="281" s="1"/>
  <c r="D40" i="281" s="1"/>
  <c r="B30" i="281"/>
  <c r="A27" i="281"/>
  <c r="L41" i="280"/>
  <c r="I41" i="280"/>
  <c r="H41" i="280"/>
  <c r="G41" i="280"/>
  <c r="C41" i="280"/>
  <c r="F41" i="280" s="1"/>
  <c r="N40" i="280"/>
  <c r="L40" i="280"/>
  <c r="I40" i="280"/>
  <c r="G40" i="280"/>
  <c r="H40" i="280" s="1"/>
  <c r="C40" i="280"/>
  <c r="F40" i="280" s="1"/>
  <c r="N39" i="280"/>
  <c r="M39" i="280"/>
  <c r="L39" i="280"/>
  <c r="K39" i="280"/>
  <c r="J39" i="280"/>
  <c r="I39" i="280"/>
  <c r="H39" i="280"/>
  <c r="G39" i="280"/>
  <c r="F39" i="280"/>
  <c r="E39" i="280"/>
  <c r="D39" i="280"/>
  <c r="C39" i="280"/>
  <c r="M38" i="280"/>
  <c r="K38" i="280"/>
  <c r="I38" i="280"/>
  <c r="G38" i="280"/>
  <c r="E38" i="280"/>
  <c r="C38" i="280"/>
  <c r="B38" i="280"/>
  <c r="J35" i="280"/>
  <c r="J41" i="280" s="1"/>
  <c r="H35" i="280"/>
  <c r="F35" i="280"/>
  <c r="L34" i="280"/>
  <c r="J34" i="280"/>
  <c r="J40" i="280" s="1"/>
  <c r="H34" i="280"/>
  <c r="F34" i="280"/>
  <c r="L33" i="280"/>
  <c r="K33" i="280"/>
  <c r="J33" i="280"/>
  <c r="I33" i="280"/>
  <c r="H33" i="280"/>
  <c r="G33" i="280"/>
  <c r="F33" i="280"/>
  <c r="E33" i="280"/>
  <c r="D33" i="280"/>
  <c r="C33" i="280"/>
  <c r="K32" i="280"/>
  <c r="I32" i="280"/>
  <c r="G32" i="280"/>
  <c r="E32" i="280"/>
  <c r="C32" i="280"/>
  <c r="B32" i="280"/>
  <c r="J30" i="280"/>
  <c r="D35" i="280" s="1"/>
  <c r="D41" i="280" s="1"/>
  <c r="G30" i="280"/>
  <c r="E30" i="280"/>
  <c r="D34" i="280" s="1"/>
  <c r="D40" i="280" s="1"/>
  <c r="B30" i="280"/>
  <c r="A27" i="280"/>
  <c r="L41" i="279"/>
  <c r="J41" i="279"/>
  <c r="I41" i="279"/>
  <c r="G41" i="279"/>
  <c r="H41" i="279" s="1"/>
  <c r="C41" i="279"/>
  <c r="F41" i="279" s="1"/>
  <c r="N40" i="279"/>
  <c r="L40" i="279"/>
  <c r="I40" i="279"/>
  <c r="G40" i="279"/>
  <c r="H40" i="279" s="1"/>
  <c r="C40" i="279"/>
  <c r="F40" i="279" s="1"/>
  <c r="N39" i="279"/>
  <c r="M39" i="279"/>
  <c r="L39" i="279"/>
  <c r="K39" i="279"/>
  <c r="J39" i="279"/>
  <c r="I39" i="279"/>
  <c r="H39" i="279"/>
  <c r="G39" i="279"/>
  <c r="F39" i="279"/>
  <c r="E39" i="279"/>
  <c r="D39" i="279"/>
  <c r="C39" i="279"/>
  <c r="M38" i="279"/>
  <c r="K38" i="279"/>
  <c r="I38" i="279"/>
  <c r="G38" i="279"/>
  <c r="E38" i="279"/>
  <c r="C38" i="279"/>
  <c r="B38" i="279"/>
  <c r="J35" i="279"/>
  <c r="H35" i="279"/>
  <c r="F35" i="279"/>
  <c r="L34" i="279"/>
  <c r="J34" i="279"/>
  <c r="J40" i="279" s="1"/>
  <c r="H34" i="279"/>
  <c r="F34" i="279"/>
  <c r="L33" i="279"/>
  <c r="K33" i="279"/>
  <c r="J33" i="279"/>
  <c r="I33" i="279"/>
  <c r="H33" i="279"/>
  <c r="G33" i="279"/>
  <c r="F33" i="279"/>
  <c r="E33" i="279"/>
  <c r="D33" i="279"/>
  <c r="C33" i="279"/>
  <c r="K32" i="279"/>
  <c r="I32" i="279"/>
  <c r="G32" i="279"/>
  <c r="E32" i="279"/>
  <c r="C32" i="279"/>
  <c r="B32" i="279"/>
  <c r="J30" i="279"/>
  <c r="D35" i="279" s="1"/>
  <c r="D41" i="279" s="1"/>
  <c r="G30" i="279"/>
  <c r="E30" i="279"/>
  <c r="D34" i="279" s="1"/>
  <c r="D40" i="279" s="1"/>
  <c r="B30" i="279"/>
  <c r="A27" i="279"/>
  <c r="L41" i="278"/>
  <c r="I41" i="278"/>
  <c r="G41" i="278"/>
  <c r="H41" i="278" s="1"/>
  <c r="C41" i="278"/>
  <c r="F41" i="278" s="1"/>
  <c r="N40" i="278"/>
  <c r="L40" i="278"/>
  <c r="I40" i="278"/>
  <c r="G40" i="278"/>
  <c r="H40" i="278" s="1"/>
  <c r="C40" i="278"/>
  <c r="F40" i="278" s="1"/>
  <c r="N39" i="278"/>
  <c r="M39" i="278"/>
  <c r="L39" i="278"/>
  <c r="K39" i="278"/>
  <c r="J39" i="278"/>
  <c r="I39" i="278"/>
  <c r="H39" i="278"/>
  <c r="G39" i="278"/>
  <c r="F39" i="278"/>
  <c r="E39" i="278"/>
  <c r="D39" i="278"/>
  <c r="C39" i="278"/>
  <c r="M38" i="278"/>
  <c r="K38" i="278"/>
  <c r="I38" i="278"/>
  <c r="G38" i="278"/>
  <c r="E38" i="278"/>
  <c r="C38" i="278"/>
  <c r="B38" i="278"/>
  <c r="J35" i="278"/>
  <c r="J41" i="278" s="1"/>
  <c r="H35" i="278"/>
  <c r="F35" i="278"/>
  <c r="L34" i="278"/>
  <c r="J34" i="278"/>
  <c r="J40" i="278" s="1"/>
  <c r="H34" i="278"/>
  <c r="F34" i="278"/>
  <c r="L33" i="278"/>
  <c r="K33" i="278"/>
  <c r="J33" i="278"/>
  <c r="I33" i="278"/>
  <c r="H33" i="278"/>
  <c r="G33" i="278"/>
  <c r="F33" i="278"/>
  <c r="E33" i="278"/>
  <c r="D33" i="278"/>
  <c r="C33" i="278"/>
  <c r="K32" i="278"/>
  <c r="I32" i="278"/>
  <c r="G32" i="278"/>
  <c r="E32" i="278"/>
  <c r="C32" i="278"/>
  <c r="B32" i="278"/>
  <c r="J30" i="278"/>
  <c r="D35" i="278" s="1"/>
  <c r="D41" i="278" s="1"/>
  <c r="G30" i="278"/>
  <c r="E30" i="278"/>
  <c r="D34" i="278" s="1"/>
  <c r="D40" i="278" s="1"/>
  <c r="B30" i="278"/>
  <c r="A27" i="278"/>
  <c r="L41" i="277"/>
  <c r="I41" i="277"/>
  <c r="G41" i="277"/>
  <c r="H41" i="277" s="1"/>
  <c r="C41" i="277"/>
  <c r="F41" i="277" s="1"/>
  <c r="N40" i="277"/>
  <c r="L40" i="277"/>
  <c r="J40" i="277"/>
  <c r="I40" i="277"/>
  <c r="G40" i="277"/>
  <c r="H40" i="277" s="1"/>
  <c r="C40" i="277"/>
  <c r="F40" i="277" s="1"/>
  <c r="N39" i="277"/>
  <c r="M39" i="277"/>
  <c r="L39" i="277"/>
  <c r="K39" i="277"/>
  <c r="J39" i="277"/>
  <c r="I39" i="277"/>
  <c r="H39" i="277"/>
  <c r="G39" i="277"/>
  <c r="F39" i="277"/>
  <c r="E39" i="277"/>
  <c r="D39" i="277"/>
  <c r="C39" i="277"/>
  <c r="M38" i="277"/>
  <c r="K38" i="277"/>
  <c r="I38" i="277"/>
  <c r="G38" i="277"/>
  <c r="E38" i="277"/>
  <c r="C38" i="277"/>
  <c r="B38" i="277"/>
  <c r="J35" i="277"/>
  <c r="J41" i="277" s="1"/>
  <c r="H35" i="277"/>
  <c r="F35" i="277"/>
  <c r="L34" i="277"/>
  <c r="J34" i="277"/>
  <c r="H34" i="277"/>
  <c r="F34" i="277"/>
  <c r="L33" i="277"/>
  <c r="K33" i="277"/>
  <c r="J33" i="277"/>
  <c r="I33" i="277"/>
  <c r="H33" i="277"/>
  <c r="G33" i="277"/>
  <c r="F33" i="277"/>
  <c r="E33" i="277"/>
  <c r="D33" i="277"/>
  <c r="C33" i="277"/>
  <c r="K32" i="277"/>
  <c r="I32" i="277"/>
  <c r="G32" i="277"/>
  <c r="E32" i="277"/>
  <c r="C32" i="277"/>
  <c r="B32" i="277"/>
  <c r="J30" i="277"/>
  <c r="D35" i="277" s="1"/>
  <c r="D41" i="277" s="1"/>
  <c r="G30" i="277"/>
  <c r="E30" i="277"/>
  <c r="D34" i="277" s="1"/>
  <c r="D40" i="277" s="1"/>
  <c r="B30" i="277"/>
  <c r="A27" i="277"/>
  <c r="L41" i="276"/>
  <c r="I41" i="276"/>
  <c r="G41" i="276"/>
  <c r="H41" i="276" s="1"/>
  <c r="C41" i="276"/>
  <c r="F41" i="276" s="1"/>
  <c r="N40" i="276"/>
  <c r="L40" i="276"/>
  <c r="I40" i="276"/>
  <c r="G40" i="276"/>
  <c r="H40" i="276" s="1"/>
  <c r="C40" i="276"/>
  <c r="F40" i="276" s="1"/>
  <c r="N39" i="276"/>
  <c r="M39" i="276"/>
  <c r="L39" i="276"/>
  <c r="K39" i="276"/>
  <c r="J39" i="276"/>
  <c r="I39" i="276"/>
  <c r="H39" i="276"/>
  <c r="G39" i="276"/>
  <c r="F39" i="276"/>
  <c r="E39" i="276"/>
  <c r="D39" i="276"/>
  <c r="C39" i="276"/>
  <c r="M38" i="276"/>
  <c r="K38" i="276"/>
  <c r="I38" i="276"/>
  <c r="G38" i="276"/>
  <c r="E38" i="276"/>
  <c r="C38" i="276"/>
  <c r="B38" i="276"/>
  <c r="J35" i="276"/>
  <c r="J41" i="276" s="1"/>
  <c r="H35" i="276"/>
  <c r="F35" i="276"/>
  <c r="L34" i="276"/>
  <c r="J34" i="276"/>
  <c r="J40" i="276" s="1"/>
  <c r="H34" i="276"/>
  <c r="F34" i="276"/>
  <c r="L33" i="276"/>
  <c r="K33" i="276"/>
  <c r="J33" i="276"/>
  <c r="I33" i="276"/>
  <c r="H33" i="276"/>
  <c r="G33" i="276"/>
  <c r="F33" i="276"/>
  <c r="E33" i="276"/>
  <c r="D33" i="276"/>
  <c r="C33" i="276"/>
  <c r="K32" i="276"/>
  <c r="I32" i="276"/>
  <c r="G32" i="276"/>
  <c r="E32" i="276"/>
  <c r="C32" i="276"/>
  <c r="B32" i="276"/>
  <c r="J30" i="276"/>
  <c r="D35" i="276" s="1"/>
  <c r="D41" i="276" s="1"/>
  <c r="G30" i="276"/>
  <c r="E30" i="276"/>
  <c r="D34" i="276" s="1"/>
  <c r="D40" i="276" s="1"/>
  <c r="B30" i="276"/>
  <c r="A27" i="276"/>
  <c r="L41" i="275"/>
  <c r="I41" i="275"/>
  <c r="G41" i="275"/>
  <c r="H41" i="275" s="1"/>
  <c r="C41" i="275"/>
  <c r="F41" i="275" s="1"/>
  <c r="N40" i="275"/>
  <c r="L40" i="275"/>
  <c r="J40" i="275"/>
  <c r="I40" i="275"/>
  <c r="H40" i="275"/>
  <c r="G40" i="275"/>
  <c r="F40" i="275"/>
  <c r="C40" i="275"/>
  <c r="N39" i="275"/>
  <c r="M39" i="275"/>
  <c r="L39" i="275"/>
  <c r="K39" i="275"/>
  <c r="J39" i="275"/>
  <c r="I39" i="275"/>
  <c r="H39" i="275"/>
  <c r="G39" i="275"/>
  <c r="F39" i="275"/>
  <c r="E39" i="275"/>
  <c r="D39" i="275"/>
  <c r="C39" i="275"/>
  <c r="M38" i="275"/>
  <c r="K38" i="275"/>
  <c r="I38" i="275"/>
  <c r="G38" i="275"/>
  <c r="E38" i="275"/>
  <c r="C38" i="275"/>
  <c r="B38" i="275"/>
  <c r="J35" i="275"/>
  <c r="J41" i="275" s="1"/>
  <c r="H35" i="275"/>
  <c r="F35" i="275"/>
  <c r="L34" i="275"/>
  <c r="J34" i="275"/>
  <c r="H34" i="275"/>
  <c r="F34" i="275"/>
  <c r="L33" i="275"/>
  <c r="K33" i="275"/>
  <c r="J33" i="275"/>
  <c r="I33" i="275"/>
  <c r="H33" i="275"/>
  <c r="G33" i="275"/>
  <c r="F33" i="275"/>
  <c r="E33" i="275"/>
  <c r="D33" i="275"/>
  <c r="C33" i="275"/>
  <c r="K32" i="275"/>
  <c r="I32" i="275"/>
  <c r="G32" i="275"/>
  <c r="E32" i="275"/>
  <c r="C32" i="275"/>
  <c r="B32" i="275"/>
  <c r="J30" i="275"/>
  <c r="D35" i="275" s="1"/>
  <c r="D41" i="275" s="1"/>
  <c r="G30" i="275"/>
  <c r="E30" i="275"/>
  <c r="D34" i="275" s="1"/>
  <c r="D40" i="275" s="1"/>
  <c r="B30" i="275"/>
  <c r="A27" i="275"/>
  <c r="L41" i="274"/>
  <c r="I41" i="274"/>
  <c r="H41" i="274"/>
  <c r="G41" i="274"/>
  <c r="C41" i="274"/>
  <c r="F41" i="274" s="1"/>
  <c r="N40" i="274"/>
  <c r="L40" i="274"/>
  <c r="I40" i="274"/>
  <c r="G40" i="274"/>
  <c r="H40" i="274" s="1"/>
  <c r="F40" i="274"/>
  <c r="C40" i="274"/>
  <c r="N39" i="274"/>
  <c r="M39" i="274"/>
  <c r="L39" i="274"/>
  <c r="K39" i="274"/>
  <c r="J39" i="274"/>
  <c r="I39" i="274"/>
  <c r="H39" i="274"/>
  <c r="G39" i="274"/>
  <c r="F39" i="274"/>
  <c r="E39" i="274"/>
  <c r="D39" i="274"/>
  <c r="C39" i="274"/>
  <c r="M38" i="274"/>
  <c r="K38" i="274"/>
  <c r="I38" i="274"/>
  <c r="G38" i="274"/>
  <c r="E38" i="274"/>
  <c r="C38" i="274"/>
  <c r="B38" i="274"/>
  <c r="J35" i="274"/>
  <c r="J41" i="274" s="1"/>
  <c r="H35" i="274"/>
  <c r="F35" i="274"/>
  <c r="L34" i="274"/>
  <c r="J34" i="274"/>
  <c r="J40" i="274" s="1"/>
  <c r="H34" i="274"/>
  <c r="F34" i="274"/>
  <c r="L33" i="274"/>
  <c r="K33" i="274"/>
  <c r="J33" i="274"/>
  <c r="I33" i="274"/>
  <c r="H33" i="274"/>
  <c r="G33" i="274"/>
  <c r="F33" i="274"/>
  <c r="E33" i="274"/>
  <c r="D33" i="274"/>
  <c r="C33" i="274"/>
  <c r="K32" i="274"/>
  <c r="I32" i="274"/>
  <c r="G32" i="274"/>
  <c r="E32" i="274"/>
  <c r="C32" i="274"/>
  <c r="B32" i="274"/>
  <c r="J30" i="274"/>
  <c r="D35" i="274" s="1"/>
  <c r="D41" i="274" s="1"/>
  <c r="G30" i="274"/>
  <c r="E30" i="274"/>
  <c r="D34" i="274" s="1"/>
  <c r="D40" i="274" s="1"/>
  <c r="B30" i="274"/>
  <c r="A27" i="274"/>
  <c r="L41" i="273"/>
  <c r="I41" i="273"/>
  <c r="H41" i="273"/>
  <c r="G41" i="273"/>
  <c r="C41" i="273"/>
  <c r="F41" i="273" s="1"/>
  <c r="N40" i="273"/>
  <c r="L40" i="273"/>
  <c r="I40" i="273"/>
  <c r="G40" i="273"/>
  <c r="H40" i="273" s="1"/>
  <c r="F40" i="273"/>
  <c r="C40" i="273"/>
  <c r="N39" i="273"/>
  <c r="M39" i="273"/>
  <c r="L39" i="273"/>
  <c r="K39" i="273"/>
  <c r="J39" i="273"/>
  <c r="I39" i="273"/>
  <c r="H39" i="273"/>
  <c r="G39" i="273"/>
  <c r="F39" i="273"/>
  <c r="E39" i="273"/>
  <c r="D39" i="273"/>
  <c r="C39" i="273"/>
  <c r="M38" i="273"/>
  <c r="K38" i="273"/>
  <c r="I38" i="273"/>
  <c r="G38" i="273"/>
  <c r="E38" i="273"/>
  <c r="C38" i="273"/>
  <c r="B38" i="273"/>
  <c r="J35" i="273"/>
  <c r="J41" i="273" s="1"/>
  <c r="H35" i="273"/>
  <c r="F35" i="273"/>
  <c r="L34" i="273"/>
  <c r="J34" i="273"/>
  <c r="J40" i="273" s="1"/>
  <c r="H34" i="273"/>
  <c r="F34" i="273"/>
  <c r="L33" i="273"/>
  <c r="K33" i="273"/>
  <c r="J33" i="273"/>
  <c r="I33" i="273"/>
  <c r="H33" i="273"/>
  <c r="G33" i="273"/>
  <c r="F33" i="273"/>
  <c r="E33" i="273"/>
  <c r="D33" i="273"/>
  <c r="C33" i="273"/>
  <c r="K32" i="273"/>
  <c r="I32" i="273"/>
  <c r="G32" i="273"/>
  <c r="E32" i="273"/>
  <c r="C32" i="273"/>
  <c r="B32" i="273"/>
  <c r="J30" i="273"/>
  <c r="D35" i="273" s="1"/>
  <c r="D41" i="273" s="1"/>
  <c r="G30" i="273"/>
  <c r="E30" i="273"/>
  <c r="D34" i="273" s="1"/>
  <c r="D40" i="273" s="1"/>
  <c r="B30" i="273"/>
  <c r="A27" i="273"/>
  <c r="L41" i="272"/>
  <c r="I41" i="272"/>
  <c r="H41" i="272"/>
  <c r="G41" i="272"/>
  <c r="C41" i="272"/>
  <c r="F41" i="272" s="1"/>
  <c r="N40" i="272"/>
  <c r="L40" i="272"/>
  <c r="I40" i="272"/>
  <c r="G40" i="272"/>
  <c r="H40" i="272" s="1"/>
  <c r="F40" i="272"/>
  <c r="C40" i="272"/>
  <c r="N39" i="272"/>
  <c r="M39" i="272"/>
  <c r="L39" i="272"/>
  <c r="K39" i="272"/>
  <c r="J39" i="272"/>
  <c r="I39" i="272"/>
  <c r="H39" i="272"/>
  <c r="G39" i="272"/>
  <c r="F39" i="272"/>
  <c r="E39" i="272"/>
  <c r="D39" i="272"/>
  <c r="C39" i="272"/>
  <c r="M38" i="272"/>
  <c r="K38" i="272"/>
  <c r="I38" i="272"/>
  <c r="G38" i="272"/>
  <c r="E38" i="272"/>
  <c r="C38" i="272"/>
  <c r="B38" i="272"/>
  <c r="J35" i="272"/>
  <c r="J41" i="272" s="1"/>
  <c r="H35" i="272"/>
  <c r="F35" i="272"/>
  <c r="L34" i="272"/>
  <c r="J34" i="272"/>
  <c r="J40" i="272" s="1"/>
  <c r="H34" i="272"/>
  <c r="F34" i="272"/>
  <c r="L33" i="272"/>
  <c r="K33" i="272"/>
  <c r="J33" i="272"/>
  <c r="I33" i="272"/>
  <c r="H33" i="272"/>
  <c r="G33" i="272"/>
  <c r="F33" i="272"/>
  <c r="E33" i="272"/>
  <c r="D33" i="272"/>
  <c r="C33" i="272"/>
  <c r="K32" i="272"/>
  <c r="I32" i="272"/>
  <c r="G32" i="272"/>
  <c r="E32" i="272"/>
  <c r="C32" i="272"/>
  <c r="B32" i="272"/>
  <c r="J30" i="272"/>
  <c r="D35" i="272" s="1"/>
  <c r="D41" i="272" s="1"/>
  <c r="G30" i="272"/>
  <c r="E30" i="272"/>
  <c r="D34" i="272" s="1"/>
  <c r="D40" i="272" s="1"/>
  <c r="B30" i="272"/>
  <c r="A27" i="272"/>
  <c r="L41" i="271"/>
  <c r="I41" i="271"/>
  <c r="H41" i="271"/>
  <c r="G41" i="271"/>
  <c r="C41" i="271"/>
  <c r="F41" i="271" s="1"/>
  <c r="N40" i="271"/>
  <c r="L40" i="271"/>
  <c r="I40" i="271"/>
  <c r="G40" i="271"/>
  <c r="H40" i="271" s="1"/>
  <c r="F40" i="271"/>
  <c r="C40" i="271"/>
  <c r="N39" i="271"/>
  <c r="M39" i="271"/>
  <c r="L39" i="271"/>
  <c r="K39" i="271"/>
  <c r="J39" i="271"/>
  <c r="I39" i="271"/>
  <c r="H39" i="271"/>
  <c r="G39" i="271"/>
  <c r="F39" i="271"/>
  <c r="E39" i="271"/>
  <c r="D39" i="271"/>
  <c r="C39" i="271"/>
  <c r="M38" i="271"/>
  <c r="K38" i="271"/>
  <c r="I38" i="271"/>
  <c r="G38" i="271"/>
  <c r="E38" i="271"/>
  <c r="C38" i="271"/>
  <c r="B38" i="271"/>
  <c r="J35" i="271"/>
  <c r="J41" i="271" s="1"/>
  <c r="H35" i="271"/>
  <c r="F35" i="271"/>
  <c r="L34" i="271"/>
  <c r="J34" i="271"/>
  <c r="J40" i="271" s="1"/>
  <c r="H34" i="271"/>
  <c r="F34" i="271"/>
  <c r="L33" i="271"/>
  <c r="K33" i="271"/>
  <c r="J33" i="271"/>
  <c r="I33" i="271"/>
  <c r="H33" i="271"/>
  <c r="G33" i="271"/>
  <c r="F33" i="271"/>
  <c r="E33" i="271"/>
  <c r="D33" i="271"/>
  <c r="C33" i="271"/>
  <c r="K32" i="271"/>
  <c r="I32" i="271"/>
  <c r="G32" i="271"/>
  <c r="E32" i="271"/>
  <c r="C32" i="271"/>
  <c r="B32" i="271"/>
  <c r="J30" i="271"/>
  <c r="D35" i="271" s="1"/>
  <c r="D41" i="271" s="1"/>
  <c r="G30" i="271"/>
  <c r="E30" i="271"/>
  <c r="D34" i="271" s="1"/>
  <c r="D40" i="271" s="1"/>
  <c r="B30" i="271"/>
  <c r="A27" i="271"/>
  <c r="L41" i="270"/>
  <c r="I41" i="270"/>
  <c r="H41" i="270"/>
  <c r="G41" i="270"/>
  <c r="C41" i="270"/>
  <c r="F41" i="270" s="1"/>
  <c r="N40" i="270"/>
  <c r="L40" i="270"/>
  <c r="I40" i="270"/>
  <c r="G40" i="270"/>
  <c r="H40" i="270" s="1"/>
  <c r="C40" i="270"/>
  <c r="F40" i="270" s="1"/>
  <c r="N39" i="270"/>
  <c r="M39" i="270"/>
  <c r="L39" i="270"/>
  <c r="K39" i="270"/>
  <c r="J39" i="270"/>
  <c r="I39" i="270"/>
  <c r="H39" i="270"/>
  <c r="G39" i="270"/>
  <c r="F39" i="270"/>
  <c r="E39" i="270"/>
  <c r="D39" i="270"/>
  <c r="C39" i="270"/>
  <c r="M38" i="270"/>
  <c r="K38" i="270"/>
  <c r="I38" i="270"/>
  <c r="G38" i="270"/>
  <c r="E38" i="270"/>
  <c r="C38" i="270"/>
  <c r="B38" i="270"/>
  <c r="J35" i="270"/>
  <c r="J41" i="270" s="1"/>
  <c r="H35" i="270"/>
  <c r="F35" i="270"/>
  <c r="L34" i="270"/>
  <c r="J34" i="270"/>
  <c r="J40" i="270" s="1"/>
  <c r="H34" i="270"/>
  <c r="F34" i="270"/>
  <c r="L33" i="270"/>
  <c r="K33" i="270"/>
  <c r="J33" i="270"/>
  <c r="I33" i="270"/>
  <c r="H33" i="270"/>
  <c r="G33" i="270"/>
  <c r="F33" i="270"/>
  <c r="E33" i="270"/>
  <c r="D33" i="270"/>
  <c r="C33" i="270"/>
  <c r="K32" i="270"/>
  <c r="I32" i="270"/>
  <c r="G32" i="270"/>
  <c r="E32" i="270"/>
  <c r="C32" i="270"/>
  <c r="B32" i="270"/>
  <c r="J30" i="270"/>
  <c r="D35" i="270" s="1"/>
  <c r="D41" i="270" s="1"/>
  <c r="G30" i="270"/>
  <c r="E30" i="270"/>
  <c r="D34" i="270" s="1"/>
  <c r="D40" i="270" s="1"/>
  <c r="B30" i="270"/>
  <c r="A27" i="270"/>
  <c r="L41" i="269"/>
  <c r="J41" i="269"/>
  <c r="I41" i="269"/>
  <c r="G41" i="269"/>
  <c r="H41" i="269" s="1"/>
  <c r="C41" i="269"/>
  <c r="F41" i="269" s="1"/>
  <c r="N40" i="269"/>
  <c r="L40" i="269"/>
  <c r="I40" i="269"/>
  <c r="G40" i="269"/>
  <c r="H40" i="269" s="1"/>
  <c r="C40" i="269"/>
  <c r="F40" i="269" s="1"/>
  <c r="N39" i="269"/>
  <c r="M39" i="269"/>
  <c r="L39" i="269"/>
  <c r="K39" i="269"/>
  <c r="J39" i="269"/>
  <c r="I39" i="269"/>
  <c r="H39" i="269"/>
  <c r="G39" i="269"/>
  <c r="F39" i="269"/>
  <c r="E39" i="269"/>
  <c r="D39" i="269"/>
  <c r="C39" i="269"/>
  <c r="M38" i="269"/>
  <c r="K38" i="269"/>
  <c r="I38" i="269"/>
  <c r="G38" i="269"/>
  <c r="E38" i="269"/>
  <c r="C38" i="269"/>
  <c r="B38" i="269"/>
  <c r="J35" i="269"/>
  <c r="H35" i="269"/>
  <c r="F35" i="269"/>
  <c r="L34" i="269"/>
  <c r="J34" i="269"/>
  <c r="J40" i="269" s="1"/>
  <c r="H34" i="269"/>
  <c r="F34" i="269"/>
  <c r="L33" i="269"/>
  <c r="K33" i="269"/>
  <c r="J33" i="269"/>
  <c r="I33" i="269"/>
  <c r="H33" i="269"/>
  <c r="G33" i="269"/>
  <c r="F33" i="269"/>
  <c r="E33" i="269"/>
  <c r="D33" i="269"/>
  <c r="C33" i="269"/>
  <c r="K32" i="269"/>
  <c r="I32" i="269"/>
  <c r="G32" i="269"/>
  <c r="E32" i="269"/>
  <c r="C32" i="269"/>
  <c r="B32" i="269"/>
  <c r="J30" i="269"/>
  <c r="D35" i="269" s="1"/>
  <c r="D41" i="269" s="1"/>
  <c r="G30" i="269"/>
  <c r="E30" i="269"/>
  <c r="D34" i="269" s="1"/>
  <c r="D40" i="269" s="1"/>
  <c r="B30" i="269"/>
  <c r="A27" i="269"/>
  <c r="L41" i="268"/>
  <c r="I41" i="268"/>
  <c r="G41" i="268"/>
  <c r="H41" i="268" s="1"/>
  <c r="C41" i="268"/>
  <c r="F41" i="268" s="1"/>
  <c r="N40" i="268"/>
  <c r="L40" i="268"/>
  <c r="J40" i="268"/>
  <c r="I40" i="268"/>
  <c r="G40" i="268"/>
  <c r="H40" i="268" s="1"/>
  <c r="C40" i="268"/>
  <c r="F40" i="268" s="1"/>
  <c r="N39" i="268"/>
  <c r="M39" i="268"/>
  <c r="L39" i="268"/>
  <c r="K39" i="268"/>
  <c r="J39" i="268"/>
  <c r="I39" i="268"/>
  <c r="H39" i="268"/>
  <c r="G39" i="268"/>
  <c r="F39" i="268"/>
  <c r="E39" i="268"/>
  <c r="D39" i="268"/>
  <c r="C39" i="268"/>
  <c r="M38" i="268"/>
  <c r="K38" i="268"/>
  <c r="I38" i="268"/>
  <c r="G38" i="268"/>
  <c r="E38" i="268"/>
  <c r="C38" i="268"/>
  <c r="B38" i="268"/>
  <c r="J35" i="268"/>
  <c r="J41" i="268" s="1"/>
  <c r="H35" i="268"/>
  <c r="F35" i="268"/>
  <c r="L34" i="268"/>
  <c r="J34" i="268"/>
  <c r="H34" i="268"/>
  <c r="F34" i="268"/>
  <c r="L33" i="268"/>
  <c r="K33" i="268"/>
  <c r="J33" i="268"/>
  <c r="I33" i="268"/>
  <c r="H33" i="268"/>
  <c r="G33" i="268"/>
  <c r="F33" i="268"/>
  <c r="E33" i="268"/>
  <c r="D33" i="268"/>
  <c r="C33" i="268"/>
  <c r="K32" i="268"/>
  <c r="I32" i="268"/>
  <c r="G32" i="268"/>
  <c r="E32" i="268"/>
  <c r="C32" i="268"/>
  <c r="B32" i="268"/>
  <c r="J30" i="268"/>
  <c r="D35" i="268" s="1"/>
  <c r="D41" i="268" s="1"/>
  <c r="G30" i="268"/>
  <c r="E30" i="268"/>
  <c r="D34" i="268" s="1"/>
  <c r="D40" i="268" s="1"/>
  <c r="B30" i="268"/>
  <c r="A27" i="268"/>
  <c r="L41" i="267"/>
  <c r="I41" i="267"/>
  <c r="H41" i="267"/>
  <c r="G41" i="267"/>
  <c r="C41" i="267"/>
  <c r="F41" i="267" s="1"/>
  <c r="N40" i="267"/>
  <c r="L40" i="267"/>
  <c r="I40" i="267"/>
  <c r="G40" i="267"/>
  <c r="H40" i="267" s="1"/>
  <c r="C40" i="267"/>
  <c r="F40" i="267" s="1"/>
  <c r="N39" i="267"/>
  <c r="M39" i="267"/>
  <c r="L39" i="267"/>
  <c r="K39" i="267"/>
  <c r="J39" i="267"/>
  <c r="I39" i="267"/>
  <c r="H39" i="267"/>
  <c r="G39" i="267"/>
  <c r="F39" i="267"/>
  <c r="E39" i="267"/>
  <c r="D39" i="267"/>
  <c r="C39" i="267"/>
  <c r="M38" i="267"/>
  <c r="K38" i="267"/>
  <c r="I38" i="267"/>
  <c r="G38" i="267"/>
  <c r="E38" i="267"/>
  <c r="C38" i="267"/>
  <c r="B38" i="267"/>
  <c r="J35" i="267"/>
  <c r="J41" i="267" s="1"/>
  <c r="H35" i="267"/>
  <c r="F35" i="267"/>
  <c r="L34" i="267"/>
  <c r="J34" i="267"/>
  <c r="J40" i="267" s="1"/>
  <c r="H34" i="267"/>
  <c r="F34" i="267"/>
  <c r="L33" i="267"/>
  <c r="K33" i="267"/>
  <c r="J33" i="267"/>
  <c r="I33" i="267"/>
  <c r="H33" i="267"/>
  <c r="G33" i="267"/>
  <c r="F33" i="267"/>
  <c r="E33" i="267"/>
  <c r="D33" i="267"/>
  <c r="C33" i="267"/>
  <c r="K32" i="267"/>
  <c r="I32" i="267"/>
  <c r="G32" i="267"/>
  <c r="E32" i="267"/>
  <c r="C32" i="267"/>
  <c r="B32" i="267"/>
  <c r="J30" i="267"/>
  <c r="D35" i="267" s="1"/>
  <c r="D41" i="267" s="1"/>
  <c r="G30" i="267"/>
  <c r="E30" i="267"/>
  <c r="D34" i="267" s="1"/>
  <c r="D40" i="267" s="1"/>
  <c r="B30" i="267"/>
  <c r="A27" i="267"/>
  <c r="L41" i="263"/>
  <c r="I41" i="263"/>
  <c r="H41" i="263"/>
  <c r="G41" i="263"/>
  <c r="C41" i="263"/>
  <c r="F41" i="263" s="1"/>
  <c r="N40" i="263"/>
  <c r="L40" i="263"/>
  <c r="I40" i="263"/>
  <c r="G40" i="263"/>
  <c r="H40" i="263" s="1"/>
  <c r="F40" i="263"/>
  <c r="C40" i="263"/>
  <c r="N39" i="263"/>
  <c r="M39" i="263"/>
  <c r="L39" i="263"/>
  <c r="K39" i="263"/>
  <c r="J39" i="263"/>
  <c r="I39" i="263"/>
  <c r="H39" i="263"/>
  <c r="G39" i="263"/>
  <c r="F39" i="263"/>
  <c r="E39" i="263"/>
  <c r="D39" i="263"/>
  <c r="C39" i="263"/>
  <c r="M38" i="263"/>
  <c r="K38" i="263"/>
  <c r="I38" i="263"/>
  <c r="G38" i="263"/>
  <c r="E38" i="263"/>
  <c r="C38" i="263"/>
  <c r="B38" i="263"/>
  <c r="J35" i="263"/>
  <c r="J41" i="263" s="1"/>
  <c r="H35" i="263"/>
  <c r="F35" i="263"/>
  <c r="L34" i="263"/>
  <c r="J34" i="263"/>
  <c r="J40" i="263" s="1"/>
  <c r="H34" i="263"/>
  <c r="F34" i="263"/>
  <c r="L33" i="263"/>
  <c r="K33" i="263"/>
  <c r="J33" i="263"/>
  <c r="I33" i="263"/>
  <c r="H33" i="263"/>
  <c r="G33" i="263"/>
  <c r="F33" i="263"/>
  <c r="E33" i="263"/>
  <c r="D33" i="263"/>
  <c r="C33" i="263"/>
  <c r="K32" i="263"/>
  <c r="I32" i="263"/>
  <c r="G32" i="263"/>
  <c r="E32" i="263"/>
  <c r="C32" i="263"/>
  <c r="B32" i="263"/>
  <c r="J30" i="263"/>
  <c r="D35" i="263" s="1"/>
  <c r="D41" i="263" s="1"/>
  <c r="G30" i="263"/>
  <c r="E30" i="263"/>
  <c r="D34" i="263" s="1"/>
  <c r="D40" i="263" s="1"/>
  <c r="B30" i="263"/>
  <c r="A27" i="263"/>
  <c r="I41" i="2"/>
  <c r="I40" i="2"/>
  <c r="G41" i="2"/>
  <c r="G40" i="2"/>
  <c r="C41" i="2"/>
  <c r="C40" i="2"/>
  <c r="J391" i="1" l="1"/>
  <c r="L391" i="1" s="1"/>
  <c r="M391" i="1" s="1"/>
  <c r="J409" i="1"/>
  <c r="L409" i="1" s="1"/>
  <c r="M409" i="1" s="1"/>
  <c r="J408" i="1"/>
  <c r="L408" i="1" s="1"/>
  <c r="M408" i="1" s="1"/>
  <c r="J407" i="1"/>
  <c r="L407" i="1" s="1"/>
  <c r="M407" i="1" s="1"/>
  <c r="J406" i="1"/>
  <c r="L406" i="1" s="1"/>
  <c r="M406" i="1" s="1"/>
  <c r="J405" i="1"/>
  <c r="L405" i="1" s="1"/>
  <c r="M405" i="1" s="1"/>
  <c r="J404" i="1"/>
  <c r="L404" i="1" s="1"/>
  <c r="M404" i="1" s="1"/>
  <c r="J403" i="1"/>
  <c r="L403" i="1" s="1"/>
  <c r="M403" i="1" s="1"/>
  <c r="J402" i="1"/>
  <c r="L402" i="1" s="1"/>
  <c r="M402" i="1" s="1"/>
  <c r="J401" i="1"/>
  <c r="L401" i="1" s="1"/>
  <c r="M401" i="1" s="1"/>
  <c r="J400" i="1"/>
  <c r="L400" i="1" s="1"/>
  <c r="M400" i="1" s="1"/>
  <c r="J399" i="1"/>
  <c r="L399" i="1" s="1"/>
  <c r="M399" i="1" s="1"/>
  <c r="J398" i="1"/>
  <c r="L398" i="1" s="1"/>
  <c r="M398" i="1" s="1"/>
  <c r="J397" i="1"/>
  <c r="L397" i="1" s="1"/>
  <c r="M397" i="1" s="1"/>
  <c r="J396" i="1"/>
  <c r="L396" i="1" s="1"/>
  <c r="M396" i="1" s="1"/>
  <c r="J395" i="1"/>
  <c r="L395" i="1" s="1"/>
  <c r="M395" i="1" s="1"/>
  <c r="J394" i="1"/>
  <c r="L394" i="1" s="1"/>
  <c r="M394" i="1" s="1"/>
  <c r="J393" i="1"/>
  <c r="L393" i="1" s="1"/>
  <c r="M393" i="1" s="1"/>
  <c r="J392" i="1"/>
  <c r="L392" i="1" s="1"/>
  <c r="M392" i="1" s="1"/>
  <c r="J390" i="1"/>
  <c r="L390" i="1" s="1"/>
  <c r="M390" i="1" s="1"/>
  <c r="K387" i="1"/>
  <c r="G387" i="1"/>
  <c r="J389" i="1"/>
  <c r="L389" i="1" s="1"/>
  <c r="M389" i="1" s="1"/>
  <c r="C387" i="1"/>
  <c r="J388" i="1"/>
  <c r="L388" i="1" s="1"/>
  <c r="M388" i="1" s="1"/>
  <c r="I387" i="1"/>
  <c r="H387" i="1"/>
  <c r="F387" i="1"/>
  <c r="E387" i="1"/>
  <c r="D387" i="1"/>
  <c r="K386" i="1"/>
  <c r="I386" i="1"/>
  <c r="H386" i="1"/>
  <c r="G386" i="1"/>
  <c r="E386" i="1"/>
  <c r="D386" i="1"/>
  <c r="C386" i="1"/>
  <c r="J387" i="1" l="1"/>
  <c r="L387" i="1" s="1"/>
  <c r="F386" i="1"/>
  <c r="J386" i="1" s="1"/>
  <c r="N394" i="1" l="1"/>
  <c r="L386" i="1"/>
  <c r="Q394" i="1" s="1"/>
  <c r="P394" i="1" l="1"/>
  <c r="O394" i="1"/>
  <c r="A99" i="289" l="1"/>
  <c r="A97" i="289"/>
  <c r="F65" i="289"/>
  <c r="E65" i="289"/>
  <c r="Q64" i="289"/>
  <c r="P64" i="289"/>
  <c r="O64" i="289"/>
  <c r="N64" i="289"/>
  <c r="L64" i="289"/>
  <c r="K64" i="289"/>
  <c r="J64" i="289"/>
  <c r="I64" i="289"/>
  <c r="H64" i="289"/>
  <c r="G64" i="289"/>
  <c r="E64" i="289"/>
  <c r="C64" i="289"/>
  <c r="B64" i="289"/>
  <c r="A64" i="289"/>
  <c r="A62" i="289"/>
  <c r="B60" i="289"/>
  <c r="L59" i="289"/>
  <c r="K59" i="289"/>
  <c r="J59" i="289"/>
  <c r="I59" i="289"/>
  <c r="H59" i="289"/>
  <c r="G59" i="289"/>
  <c r="F59" i="289"/>
  <c r="E59" i="289"/>
  <c r="D59" i="289"/>
  <c r="C59" i="289"/>
  <c r="H58" i="289"/>
  <c r="C58" i="289"/>
  <c r="B57" i="289"/>
  <c r="B54" i="289"/>
  <c r="L53" i="289"/>
  <c r="K53" i="289"/>
  <c r="J53" i="289"/>
  <c r="I53" i="289"/>
  <c r="H53" i="289"/>
  <c r="G53" i="289"/>
  <c r="F53" i="289"/>
  <c r="E53" i="289"/>
  <c r="D53" i="289"/>
  <c r="C53" i="289"/>
  <c r="H52" i="289"/>
  <c r="C52" i="289"/>
  <c r="B51" i="289"/>
  <c r="A49" i="289"/>
  <c r="A46" i="289"/>
  <c r="K45" i="289"/>
  <c r="J45" i="289"/>
  <c r="I45" i="289"/>
  <c r="H45" i="289"/>
  <c r="G45" i="289"/>
  <c r="F45" i="289"/>
  <c r="E45" i="289"/>
  <c r="D45" i="289"/>
  <c r="C45" i="289"/>
  <c r="B45" i="289"/>
  <c r="H44" i="289"/>
  <c r="B44" i="289"/>
  <c r="A43" i="289"/>
  <c r="M24" i="289"/>
  <c r="A24" i="289"/>
  <c r="M23" i="289"/>
  <c r="A23" i="289"/>
  <c r="M22" i="289"/>
  <c r="L22" i="289"/>
  <c r="K22" i="289"/>
  <c r="J22" i="289"/>
  <c r="I22" i="289"/>
  <c r="H22" i="289"/>
  <c r="G22" i="289"/>
  <c r="F22" i="289"/>
  <c r="E22" i="289"/>
  <c r="D22" i="289"/>
  <c r="C22" i="289"/>
  <c r="B22" i="289"/>
  <c r="A21" i="289"/>
  <c r="A20" i="289"/>
  <c r="A19" i="289"/>
  <c r="A17" i="289"/>
  <c r="G16" i="289"/>
  <c r="A16" i="289"/>
  <c r="G15" i="289"/>
  <c r="A15" i="289"/>
  <c r="G14" i="289"/>
  <c r="A14" i="289"/>
  <c r="A13" i="289"/>
  <c r="F12" i="289"/>
  <c r="A12" i="289"/>
  <c r="F11" i="289"/>
  <c r="A11" i="289"/>
  <c r="A10" i="289"/>
  <c r="A9" i="289"/>
  <c r="A8" i="289"/>
  <c r="A7" i="289"/>
  <c r="D6" i="289"/>
  <c r="A5" i="289"/>
  <c r="C3" i="289"/>
  <c r="A1" i="289"/>
  <c r="A99" i="288"/>
  <c r="A97" i="288"/>
  <c r="F65" i="288"/>
  <c r="E65" i="288"/>
  <c r="Q64" i="288"/>
  <c r="P64" i="288"/>
  <c r="O64" i="288"/>
  <c r="N64" i="288"/>
  <c r="L64" i="288"/>
  <c r="K64" i="288"/>
  <c r="J64" i="288"/>
  <c r="I64" i="288"/>
  <c r="H64" i="288"/>
  <c r="G64" i="288"/>
  <c r="E64" i="288"/>
  <c r="C64" i="288"/>
  <c r="B64" i="288"/>
  <c r="A64" i="288"/>
  <c r="A62" i="288"/>
  <c r="B60" i="288"/>
  <c r="L59" i="288"/>
  <c r="K59" i="288"/>
  <c r="J59" i="288"/>
  <c r="I59" i="288"/>
  <c r="H59" i="288"/>
  <c r="G59" i="288"/>
  <c r="F59" i="288"/>
  <c r="E59" i="288"/>
  <c r="D59" i="288"/>
  <c r="C59" i="288"/>
  <c r="H58" i="288"/>
  <c r="C58" i="288"/>
  <c r="B57" i="288"/>
  <c r="B54" i="288"/>
  <c r="L53" i="288"/>
  <c r="K53" i="288"/>
  <c r="J53" i="288"/>
  <c r="I53" i="288"/>
  <c r="H53" i="288"/>
  <c r="G53" i="288"/>
  <c r="F53" i="288"/>
  <c r="E53" i="288"/>
  <c r="D53" i="288"/>
  <c r="C53" i="288"/>
  <c r="H52" i="288"/>
  <c r="C52" i="288"/>
  <c r="B51" i="288"/>
  <c r="A49" i="288"/>
  <c r="A46" i="288"/>
  <c r="K45" i="288"/>
  <c r="J45" i="288"/>
  <c r="I45" i="288"/>
  <c r="H45" i="288"/>
  <c r="G45" i="288"/>
  <c r="F45" i="288"/>
  <c r="E45" i="288"/>
  <c r="D45" i="288"/>
  <c r="C45" i="288"/>
  <c r="B45" i="288"/>
  <c r="H44" i="288"/>
  <c r="B44" i="288"/>
  <c r="A43" i="288"/>
  <c r="M24" i="288"/>
  <c r="A24" i="288"/>
  <c r="M23" i="288"/>
  <c r="A23" i="288"/>
  <c r="M22" i="288"/>
  <c r="L22" i="288"/>
  <c r="K22" i="288"/>
  <c r="J22" i="288"/>
  <c r="I22" i="288"/>
  <c r="H22" i="288"/>
  <c r="G22" i="288"/>
  <c r="F22" i="288"/>
  <c r="E22" i="288"/>
  <c r="D22" i="288"/>
  <c r="C22" i="288"/>
  <c r="B22" i="288"/>
  <c r="A21" i="288"/>
  <c r="A20" i="288"/>
  <c r="A19" i="288"/>
  <c r="A17" i="288"/>
  <c r="G16" i="288"/>
  <c r="A16" i="288"/>
  <c r="G15" i="288"/>
  <c r="A15" i="288"/>
  <c r="G14" i="288"/>
  <c r="A14" i="288"/>
  <c r="A13" i="288"/>
  <c r="F12" i="288"/>
  <c r="A12" i="288"/>
  <c r="F11" i="288"/>
  <c r="A11" i="288"/>
  <c r="A10" i="288"/>
  <c r="A9" i="288"/>
  <c r="A8" i="288"/>
  <c r="A7" i="288"/>
  <c r="D6" i="288"/>
  <c r="A5" i="288"/>
  <c r="C3" i="288"/>
  <c r="A1" i="288"/>
  <c r="A99" i="287"/>
  <c r="A97" i="287"/>
  <c r="F65" i="287"/>
  <c r="E65" i="287"/>
  <c r="Q64" i="287"/>
  <c r="P64" i="287"/>
  <c r="O64" i="287"/>
  <c r="N64" i="287"/>
  <c r="L64" i="287"/>
  <c r="K64" i="287"/>
  <c r="J64" i="287"/>
  <c r="I64" i="287"/>
  <c r="H64" i="287"/>
  <c r="G64" i="287"/>
  <c r="E64" i="287"/>
  <c r="C64" i="287"/>
  <c r="B64" i="287"/>
  <c r="A64" i="287"/>
  <c r="A62" i="287"/>
  <c r="B60" i="287"/>
  <c r="L59" i="287"/>
  <c r="K59" i="287"/>
  <c r="J59" i="287"/>
  <c r="I59" i="287"/>
  <c r="H59" i="287"/>
  <c r="G59" i="287"/>
  <c r="F59" i="287"/>
  <c r="E59" i="287"/>
  <c r="D59" i="287"/>
  <c r="C59" i="287"/>
  <c r="H58" i="287"/>
  <c r="C58" i="287"/>
  <c r="B57" i="287"/>
  <c r="B54" i="287"/>
  <c r="L53" i="287"/>
  <c r="K53" i="287"/>
  <c r="J53" i="287"/>
  <c r="I53" i="287"/>
  <c r="H53" i="287"/>
  <c r="G53" i="287"/>
  <c r="F53" i="287"/>
  <c r="E53" i="287"/>
  <c r="D53" i="287"/>
  <c r="C53" i="287"/>
  <c r="H52" i="287"/>
  <c r="C52" i="287"/>
  <c r="B51" i="287"/>
  <c r="A49" i="287"/>
  <c r="A46" i="287"/>
  <c r="K45" i="287"/>
  <c r="J45" i="287"/>
  <c r="I45" i="287"/>
  <c r="H45" i="287"/>
  <c r="G45" i="287"/>
  <c r="F45" i="287"/>
  <c r="E45" i="287"/>
  <c r="D45" i="287"/>
  <c r="C45" i="287"/>
  <c r="B45" i="287"/>
  <c r="H44" i="287"/>
  <c r="B44" i="287"/>
  <c r="A43" i="287"/>
  <c r="M24" i="287"/>
  <c r="A24" i="287"/>
  <c r="M23" i="287"/>
  <c r="A23" i="287"/>
  <c r="M22" i="287"/>
  <c r="L22" i="287"/>
  <c r="K22" i="287"/>
  <c r="J22" i="287"/>
  <c r="I22" i="287"/>
  <c r="H22" i="287"/>
  <c r="G22" i="287"/>
  <c r="F22" i="287"/>
  <c r="E22" i="287"/>
  <c r="D22" i="287"/>
  <c r="C22" i="287"/>
  <c r="B22" i="287"/>
  <c r="A21" i="287"/>
  <c r="A20" i="287"/>
  <c r="A19" i="287"/>
  <c r="A17" i="287"/>
  <c r="G16" i="287"/>
  <c r="A16" i="287"/>
  <c r="G15" i="287"/>
  <c r="A15" i="287"/>
  <c r="G14" i="287"/>
  <c r="A14" i="287"/>
  <c r="A13" i="287"/>
  <c r="F12" i="287"/>
  <c r="A12" i="287"/>
  <c r="F11" i="287"/>
  <c r="A11" i="287"/>
  <c r="A10" i="287"/>
  <c r="A9" i="287"/>
  <c r="A8" i="287"/>
  <c r="A7" i="287"/>
  <c r="D6" i="287"/>
  <c r="A5" i="287"/>
  <c r="C3" i="287"/>
  <c r="A1" i="287"/>
  <c r="A99" i="286"/>
  <c r="A97" i="286"/>
  <c r="F65" i="286"/>
  <c r="E65" i="286"/>
  <c r="Q64" i="286"/>
  <c r="P64" i="286"/>
  <c r="O64" i="286"/>
  <c r="N64" i="286"/>
  <c r="L64" i="286"/>
  <c r="K64" i="286"/>
  <c r="J64" i="286"/>
  <c r="I64" i="286"/>
  <c r="H64" i="286"/>
  <c r="G64" i="286"/>
  <c r="E64" i="286"/>
  <c r="C64" i="286"/>
  <c r="B64" i="286"/>
  <c r="A64" i="286"/>
  <c r="A62" i="286"/>
  <c r="B60" i="286"/>
  <c r="L59" i="286"/>
  <c r="K59" i="286"/>
  <c r="J59" i="286"/>
  <c r="I59" i="286"/>
  <c r="H59" i="286"/>
  <c r="G59" i="286"/>
  <c r="F59" i="286"/>
  <c r="E59" i="286"/>
  <c r="D59" i="286"/>
  <c r="C59" i="286"/>
  <c r="H58" i="286"/>
  <c r="C58" i="286"/>
  <c r="B57" i="286"/>
  <c r="B54" i="286"/>
  <c r="L53" i="286"/>
  <c r="K53" i="286"/>
  <c r="J53" i="286"/>
  <c r="I53" i="286"/>
  <c r="H53" i="286"/>
  <c r="G53" i="286"/>
  <c r="F53" i="286"/>
  <c r="E53" i="286"/>
  <c r="D53" i="286"/>
  <c r="C53" i="286"/>
  <c r="H52" i="286"/>
  <c r="C52" i="286"/>
  <c r="B51" i="286"/>
  <c r="A49" i="286"/>
  <c r="A46" i="286"/>
  <c r="K45" i="286"/>
  <c r="J45" i="286"/>
  <c r="I45" i="286"/>
  <c r="H45" i="286"/>
  <c r="G45" i="286"/>
  <c r="F45" i="286"/>
  <c r="E45" i="286"/>
  <c r="D45" i="286"/>
  <c r="C45" i="286"/>
  <c r="B45" i="286"/>
  <c r="H44" i="286"/>
  <c r="B44" i="286"/>
  <c r="A43" i="286"/>
  <c r="M24" i="286"/>
  <c r="A24" i="286"/>
  <c r="M23" i="286"/>
  <c r="A23" i="286"/>
  <c r="M22" i="286"/>
  <c r="L22" i="286"/>
  <c r="K22" i="286"/>
  <c r="J22" i="286"/>
  <c r="I22" i="286"/>
  <c r="H22" i="286"/>
  <c r="G22" i="286"/>
  <c r="F22" i="286"/>
  <c r="E22" i="286"/>
  <c r="D22" i="286"/>
  <c r="C22" i="286"/>
  <c r="B22" i="286"/>
  <c r="A21" i="286"/>
  <c r="A20" i="286"/>
  <c r="A19" i="286"/>
  <c r="A17" i="286"/>
  <c r="G16" i="286"/>
  <c r="A16" i="286"/>
  <c r="G15" i="286"/>
  <c r="A15" i="286"/>
  <c r="G14" i="286"/>
  <c r="A14" i="286"/>
  <c r="A13" i="286"/>
  <c r="F12" i="286"/>
  <c r="A12" i="286"/>
  <c r="F11" i="286"/>
  <c r="A11" i="286"/>
  <c r="A10" i="286"/>
  <c r="A9" i="286"/>
  <c r="A8" i="286"/>
  <c r="A7" i="286"/>
  <c r="D6" i="286"/>
  <c r="A5" i="286"/>
  <c r="C3" i="286"/>
  <c r="A1" i="286"/>
  <c r="A99" i="285"/>
  <c r="A97" i="285"/>
  <c r="F65" i="285"/>
  <c r="E65" i="285"/>
  <c r="Q64" i="285"/>
  <c r="P64" i="285"/>
  <c r="O64" i="285"/>
  <c r="N64" i="285"/>
  <c r="L64" i="285"/>
  <c r="K64" i="285"/>
  <c r="J64" i="285"/>
  <c r="I64" i="285"/>
  <c r="H64" i="285"/>
  <c r="G64" i="285"/>
  <c r="E64" i="285"/>
  <c r="C64" i="285"/>
  <c r="B64" i="285"/>
  <c r="A64" i="285"/>
  <c r="A62" i="285"/>
  <c r="B60" i="285"/>
  <c r="L59" i="285"/>
  <c r="K59" i="285"/>
  <c r="J59" i="285"/>
  <c r="I59" i="285"/>
  <c r="H59" i="285"/>
  <c r="G59" i="285"/>
  <c r="F59" i="285"/>
  <c r="E59" i="285"/>
  <c r="D59" i="285"/>
  <c r="C59" i="285"/>
  <c r="H58" i="285"/>
  <c r="C58" i="285"/>
  <c r="B57" i="285"/>
  <c r="B54" i="285"/>
  <c r="L53" i="285"/>
  <c r="K53" i="285"/>
  <c r="J53" i="285"/>
  <c r="I53" i="285"/>
  <c r="H53" i="285"/>
  <c r="G53" i="285"/>
  <c r="F53" i="285"/>
  <c r="E53" i="285"/>
  <c r="D53" i="285"/>
  <c r="C53" i="285"/>
  <c r="H52" i="285"/>
  <c r="C52" i="285"/>
  <c r="B51" i="285"/>
  <c r="A49" i="285"/>
  <c r="A46" i="285"/>
  <c r="K45" i="285"/>
  <c r="J45" i="285"/>
  <c r="I45" i="285"/>
  <c r="H45" i="285"/>
  <c r="G45" i="285"/>
  <c r="F45" i="285"/>
  <c r="E45" i="285"/>
  <c r="D45" i="285"/>
  <c r="C45" i="285"/>
  <c r="B45" i="285"/>
  <c r="H44" i="285"/>
  <c r="B44" i="285"/>
  <c r="A43" i="285"/>
  <c r="M24" i="285"/>
  <c r="A24" i="285"/>
  <c r="M23" i="285"/>
  <c r="A23" i="285"/>
  <c r="M22" i="285"/>
  <c r="L22" i="285"/>
  <c r="K22" i="285"/>
  <c r="J22" i="285"/>
  <c r="I22" i="285"/>
  <c r="H22" i="285"/>
  <c r="G22" i="285"/>
  <c r="F22" i="285"/>
  <c r="E22" i="285"/>
  <c r="D22" i="285"/>
  <c r="C22" i="285"/>
  <c r="B22" i="285"/>
  <c r="A21" i="285"/>
  <c r="A20" i="285"/>
  <c r="A19" i="285"/>
  <c r="A17" i="285"/>
  <c r="G16" i="285"/>
  <c r="A16" i="285"/>
  <c r="G15" i="285"/>
  <c r="A15" i="285"/>
  <c r="G14" i="285"/>
  <c r="A14" i="285"/>
  <c r="A13" i="285"/>
  <c r="F12" i="285"/>
  <c r="A12" i="285"/>
  <c r="F11" i="285"/>
  <c r="A11" i="285"/>
  <c r="A10" i="285"/>
  <c r="A9" i="285"/>
  <c r="A8" i="285"/>
  <c r="A7" i="285"/>
  <c r="D6" i="285"/>
  <c r="A5" i="285"/>
  <c r="C3" i="285"/>
  <c r="A1" i="285"/>
  <c r="A99" i="284"/>
  <c r="A97" i="284"/>
  <c r="F65" i="284"/>
  <c r="E65" i="284"/>
  <c r="Q64" i="284"/>
  <c r="P64" i="284"/>
  <c r="O64" i="284"/>
  <c r="N64" i="284"/>
  <c r="L64" i="284"/>
  <c r="K64" i="284"/>
  <c r="J64" i="284"/>
  <c r="I64" i="284"/>
  <c r="H64" i="284"/>
  <c r="G64" i="284"/>
  <c r="E64" i="284"/>
  <c r="C64" i="284"/>
  <c r="B64" i="284"/>
  <c r="A64" i="284"/>
  <c r="A62" i="284"/>
  <c r="B60" i="284"/>
  <c r="L59" i="284"/>
  <c r="K59" i="284"/>
  <c r="J59" i="284"/>
  <c r="I59" i="284"/>
  <c r="H59" i="284"/>
  <c r="G59" i="284"/>
  <c r="F59" i="284"/>
  <c r="E59" i="284"/>
  <c r="D59" i="284"/>
  <c r="C59" i="284"/>
  <c r="H58" i="284"/>
  <c r="C58" i="284"/>
  <c r="B57" i="284"/>
  <c r="B54" i="284"/>
  <c r="L53" i="284"/>
  <c r="K53" i="284"/>
  <c r="J53" i="284"/>
  <c r="I53" i="284"/>
  <c r="H53" i="284"/>
  <c r="G53" i="284"/>
  <c r="F53" i="284"/>
  <c r="E53" i="284"/>
  <c r="D53" i="284"/>
  <c r="C53" i="284"/>
  <c r="H52" i="284"/>
  <c r="C52" i="284"/>
  <c r="B51" i="284"/>
  <c r="A49" i="284"/>
  <c r="A46" i="284"/>
  <c r="K45" i="284"/>
  <c r="J45" i="284"/>
  <c r="I45" i="284"/>
  <c r="H45" i="284"/>
  <c r="G45" i="284"/>
  <c r="F45" i="284"/>
  <c r="E45" i="284"/>
  <c r="D45" i="284"/>
  <c r="C45" i="284"/>
  <c r="B45" i="284"/>
  <c r="H44" i="284"/>
  <c r="B44" i="284"/>
  <c r="A43" i="284"/>
  <c r="M24" i="284"/>
  <c r="A24" i="284"/>
  <c r="M23" i="284"/>
  <c r="A23" i="284"/>
  <c r="M22" i="284"/>
  <c r="L22" i="284"/>
  <c r="K22" i="284"/>
  <c r="J22" i="284"/>
  <c r="I22" i="284"/>
  <c r="H22" i="284"/>
  <c r="G22" i="284"/>
  <c r="F22" i="284"/>
  <c r="E22" i="284"/>
  <c r="D22" i="284"/>
  <c r="C22" i="284"/>
  <c r="B22" i="284"/>
  <c r="A21" i="284"/>
  <c r="A20" i="284"/>
  <c r="A19" i="284"/>
  <c r="A17" i="284"/>
  <c r="G16" i="284"/>
  <c r="A16" i="284"/>
  <c r="G15" i="284"/>
  <c r="A15" i="284"/>
  <c r="G14" i="284"/>
  <c r="A14" i="284"/>
  <c r="A13" i="284"/>
  <c r="F12" i="284"/>
  <c r="A12" i="284"/>
  <c r="F11" i="284"/>
  <c r="A11" i="284"/>
  <c r="A10" i="284"/>
  <c r="A9" i="284"/>
  <c r="A8" i="284"/>
  <c r="A7" i="284"/>
  <c r="D6" i="284"/>
  <c r="A5" i="284"/>
  <c r="C3" i="284"/>
  <c r="A1" i="284"/>
  <c r="A99" i="283"/>
  <c r="A97" i="283"/>
  <c r="F65" i="283"/>
  <c r="E65" i="283"/>
  <c r="Q64" i="283"/>
  <c r="P64" i="283"/>
  <c r="O64" i="283"/>
  <c r="N64" i="283"/>
  <c r="L64" i="283"/>
  <c r="K64" i="283"/>
  <c r="J64" i="283"/>
  <c r="I64" i="283"/>
  <c r="H64" i="283"/>
  <c r="G64" i="283"/>
  <c r="E64" i="283"/>
  <c r="C64" i="283"/>
  <c r="B64" i="283"/>
  <c r="A64" i="283"/>
  <c r="A62" i="283"/>
  <c r="B60" i="283"/>
  <c r="L59" i="283"/>
  <c r="K59" i="283"/>
  <c r="J59" i="283"/>
  <c r="I59" i="283"/>
  <c r="H59" i="283"/>
  <c r="G59" i="283"/>
  <c r="F59" i="283"/>
  <c r="E59" i="283"/>
  <c r="D59" i="283"/>
  <c r="C59" i="283"/>
  <c r="H58" i="283"/>
  <c r="C58" i="283"/>
  <c r="B57" i="283"/>
  <c r="B54" i="283"/>
  <c r="L53" i="283"/>
  <c r="K53" i="283"/>
  <c r="J53" i="283"/>
  <c r="I53" i="283"/>
  <c r="H53" i="283"/>
  <c r="G53" i="283"/>
  <c r="F53" i="283"/>
  <c r="E53" i="283"/>
  <c r="D53" i="283"/>
  <c r="C53" i="283"/>
  <c r="H52" i="283"/>
  <c r="C52" i="283"/>
  <c r="B51" i="283"/>
  <c r="A49" i="283"/>
  <c r="A46" i="283"/>
  <c r="K45" i="283"/>
  <c r="J45" i="283"/>
  <c r="I45" i="283"/>
  <c r="H45" i="283"/>
  <c r="G45" i="283"/>
  <c r="F45" i="283"/>
  <c r="E45" i="283"/>
  <c r="D45" i="283"/>
  <c r="C45" i="283"/>
  <c r="B45" i="283"/>
  <c r="H44" i="283"/>
  <c r="B44" i="283"/>
  <c r="A43" i="283"/>
  <c r="M24" i="283"/>
  <c r="A24" i="283"/>
  <c r="M23" i="283"/>
  <c r="A23" i="283"/>
  <c r="M22" i="283"/>
  <c r="L22" i="283"/>
  <c r="K22" i="283"/>
  <c r="J22" i="283"/>
  <c r="I22" i="283"/>
  <c r="H22" i="283"/>
  <c r="G22" i="283"/>
  <c r="F22" i="283"/>
  <c r="E22" i="283"/>
  <c r="D22" i="283"/>
  <c r="C22" i="283"/>
  <c r="B22" i="283"/>
  <c r="A21" i="283"/>
  <c r="A20" i="283"/>
  <c r="A19" i="283"/>
  <c r="A17" i="283"/>
  <c r="G16" i="283"/>
  <c r="A16" i="283"/>
  <c r="G15" i="283"/>
  <c r="A15" i="283"/>
  <c r="G14" i="283"/>
  <c r="A14" i="283"/>
  <c r="A13" i="283"/>
  <c r="F12" i="283"/>
  <c r="A12" i="283"/>
  <c r="F11" i="283"/>
  <c r="A11" i="283"/>
  <c r="A10" i="283"/>
  <c r="A9" i="283"/>
  <c r="A8" i="283"/>
  <c r="A7" i="283"/>
  <c r="D6" i="283"/>
  <c r="A5" i="283"/>
  <c r="C3" i="283"/>
  <c r="A1" i="283"/>
  <c r="A99" i="282"/>
  <c r="A97" i="282"/>
  <c r="F65" i="282"/>
  <c r="E65" i="282"/>
  <c r="Q64" i="282"/>
  <c r="P64" i="282"/>
  <c r="O64" i="282"/>
  <c r="N64" i="282"/>
  <c r="L64" i="282"/>
  <c r="K64" i="282"/>
  <c r="J64" i="282"/>
  <c r="I64" i="282"/>
  <c r="H64" i="282"/>
  <c r="G64" i="282"/>
  <c r="E64" i="282"/>
  <c r="C64" i="282"/>
  <c r="B64" i="282"/>
  <c r="A64" i="282"/>
  <c r="A62" i="282"/>
  <c r="B60" i="282"/>
  <c r="L59" i="282"/>
  <c r="K59" i="282"/>
  <c r="J59" i="282"/>
  <c r="I59" i="282"/>
  <c r="H59" i="282"/>
  <c r="G59" i="282"/>
  <c r="F59" i="282"/>
  <c r="E59" i="282"/>
  <c r="D59" i="282"/>
  <c r="C59" i="282"/>
  <c r="H58" i="282"/>
  <c r="C58" i="282"/>
  <c r="B57" i="282"/>
  <c r="B54" i="282"/>
  <c r="L53" i="282"/>
  <c r="K53" i="282"/>
  <c r="J53" i="282"/>
  <c r="I53" i="282"/>
  <c r="H53" i="282"/>
  <c r="G53" i="282"/>
  <c r="F53" i="282"/>
  <c r="E53" i="282"/>
  <c r="D53" i="282"/>
  <c r="C53" i="282"/>
  <c r="H52" i="282"/>
  <c r="C52" i="282"/>
  <c r="B51" i="282"/>
  <c r="A49" i="282"/>
  <c r="A46" i="282"/>
  <c r="K45" i="282"/>
  <c r="J45" i="282"/>
  <c r="I45" i="282"/>
  <c r="H45" i="282"/>
  <c r="G45" i="282"/>
  <c r="F45" i="282"/>
  <c r="E45" i="282"/>
  <c r="D45" i="282"/>
  <c r="C45" i="282"/>
  <c r="B45" i="282"/>
  <c r="H44" i="282"/>
  <c r="B44" i="282"/>
  <c r="A43" i="282"/>
  <c r="M24" i="282"/>
  <c r="A24" i="282"/>
  <c r="M23" i="282"/>
  <c r="A23" i="282"/>
  <c r="M22" i="282"/>
  <c r="L22" i="282"/>
  <c r="K22" i="282"/>
  <c r="J22" i="282"/>
  <c r="I22" i="282"/>
  <c r="H22" i="282"/>
  <c r="G22" i="282"/>
  <c r="F22" i="282"/>
  <c r="E22" i="282"/>
  <c r="D22" i="282"/>
  <c r="C22" i="282"/>
  <c r="B22" i="282"/>
  <c r="A21" i="282"/>
  <c r="A20" i="282"/>
  <c r="A19" i="282"/>
  <c r="A17" i="282"/>
  <c r="G16" i="282"/>
  <c r="A16" i="282"/>
  <c r="G15" i="282"/>
  <c r="A15" i="282"/>
  <c r="G14" i="282"/>
  <c r="A14" i="282"/>
  <c r="A13" i="282"/>
  <c r="F12" i="282"/>
  <c r="A12" i="282"/>
  <c r="F11" i="282"/>
  <c r="A11" i="282"/>
  <c r="A10" i="282"/>
  <c r="A9" i="282"/>
  <c r="A8" i="282"/>
  <c r="A7" i="282"/>
  <c r="D6" i="282"/>
  <c r="A5" i="282"/>
  <c r="C3" i="282"/>
  <c r="A1" i="282"/>
  <c r="A99" i="281"/>
  <c r="A97" i="281"/>
  <c r="F65" i="281"/>
  <c r="E65" i="281"/>
  <c r="Q64" i="281"/>
  <c r="P64" i="281"/>
  <c r="O64" i="281"/>
  <c r="N64" i="281"/>
  <c r="L64" i="281"/>
  <c r="K64" i="281"/>
  <c r="J64" i="281"/>
  <c r="I64" i="281"/>
  <c r="H64" i="281"/>
  <c r="G64" i="281"/>
  <c r="E64" i="281"/>
  <c r="C64" i="281"/>
  <c r="B64" i="281"/>
  <c r="A64" i="281"/>
  <c r="A62" i="281"/>
  <c r="B60" i="281"/>
  <c r="L59" i="281"/>
  <c r="K59" i="281"/>
  <c r="J59" i="281"/>
  <c r="I59" i="281"/>
  <c r="H59" i="281"/>
  <c r="G59" i="281"/>
  <c r="F59" i="281"/>
  <c r="E59" i="281"/>
  <c r="D59" i="281"/>
  <c r="C59" i="281"/>
  <c r="H58" i="281"/>
  <c r="C58" i="281"/>
  <c r="B57" i="281"/>
  <c r="B54" i="281"/>
  <c r="L53" i="281"/>
  <c r="K53" i="281"/>
  <c r="J53" i="281"/>
  <c r="I53" i="281"/>
  <c r="H53" i="281"/>
  <c r="G53" i="281"/>
  <c r="F53" i="281"/>
  <c r="E53" i="281"/>
  <c r="D53" i="281"/>
  <c r="C53" i="281"/>
  <c r="H52" i="281"/>
  <c r="C52" i="281"/>
  <c r="B51" i="281"/>
  <c r="A49" i="281"/>
  <c r="A46" i="281"/>
  <c r="K45" i="281"/>
  <c r="J45" i="281"/>
  <c r="I45" i="281"/>
  <c r="H45" i="281"/>
  <c r="G45" i="281"/>
  <c r="F45" i="281"/>
  <c r="E45" i="281"/>
  <c r="D45" i="281"/>
  <c r="C45" i="281"/>
  <c r="B45" i="281"/>
  <c r="H44" i="281"/>
  <c r="B44" i="281"/>
  <c r="A43" i="281"/>
  <c r="M24" i="281"/>
  <c r="A24" i="281"/>
  <c r="M23" i="281"/>
  <c r="A23" i="281"/>
  <c r="M22" i="281"/>
  <c r="L22" i="281"/>
  <c r="K22" i="281"/>
  <c r="J22" i="281"/>
  <c r="I22" i="281"/>
  <c r="H22" i="281"/>
  <c r="G22" i="281"/>
  <c r="F22" i="281"/>
  <c r="E22" i="281"/>
  <c r="D22" i="281"/>
  <c r="C22" i="281"/>
  <c r="B22" i="281"/>
  <c r="A21" i="281"/>
  <c r="A20" i="281"/>
  <c r="A19" i="281"/>
  <c r="A17" i="281"/>
  <c r="G16" i="281"/>
  <c r="A16" i="281"/>
  <c r="G15" i="281"/>
  <c r="A15" i="281"/>
  <c r="G14" i="281"/>
  <c r="A14" i="281"/>
  <c r="A13" i="281"/>
  <c r="F12" i="281"/>
  <c r="A12" i="281"/>
  <c r="F11" i="281"/>
  <c r="A11" i="281"/>
  <c r="A10" i="281"/>
  <c r="A9" i="281"/>
  <c r="A8" i="281"/>
  <c r="A7" i="281"/>
  <c r="D6" i="281"/>
  <c r="A5" i="281"/>
  <c r="C3" i="281"/>
  <c r="A1" i="281"/>
  <c r="A99" i="280"/>
  <c r="A97" i="280"/>
  <c r="F65" i="280"/>
  <c r="E65" i="280"/>
  <c r="Q64" i="280"/>
  <c r="P64" i="280"/>
  <c r="O64" i="280"/>
  <c r="N64" i="280"/>
  <c r="L64" i="280"/>
  <c r="K64" i="280"/>
  <c r="J64" i="280"/>
  <c r="I64" i="280"/>
  <c r="H64" i="280"/>
  <c r="G64" i="280"/>
  <c r="E64" i="280"/>
  <c r="C64" i="280"/>
  <c r="B64" i="280"/>
  <c r="A64" i="280"/>
  <c r="A62" i="280"/>
  <c r="B60" i="280"/>
  <c r="L59" i="280"/>
  <c r="K59" i="280"/>
  <c r="J59" i="280"/>
  <c r="I59" i="280"/>
  <c r="H59" i="280"/>
  <c r="G59" i="280"/>
  <c r="F59" i="280"/>
  <c r="E59" i="280"/>
  <c r="D59" i="280"/>
  <c r="C59" i="280"/>
  <c r="H58" i="280"/>
  <c r="C58" i="280"/>
  <c r="B57" i="280"/>
  <c r="B54" i="280"/>
  <c r="L53" i="280"/>
  <c r="K53" i="280"/>
  <c r="J53" i="280"/>
  <c r="I53" i="280"/>
  <c r="H53" i="280"/>
  <c r="G53" i="280"/>
  <c r="F53" i="280"/>
  <c r="E53" i="280"/>
  <c r="D53" i="280"/>
  <c r="C53" i="280"/>
  <c r="H52" i="280"/>
  <c r="C52" i="280"/>
  <c r="B51" i="280"/>
  <c r="A49" i="280"/>
  <c r="A46" i="280"/>
  <c r="K45" i="280"/>
  <c r="J45" i="280"/>
  <c r="I45" i="280"/>
  <c r="H45" i="280"/>
  <c r="G45" i="280"/>
  <c r="F45" i="280"/>
  <c r="E45" i="280"/>
  <c r="D45" i="280"/>
  <c r="C45" i="280"/>
  <c r="B45" i="280"/>
  <c r="H44" i="280"/>
  <c r="B44" i="280"/>
  <c r="A43" i="280"/>
  <c r="M24" i="280"/>
  <c r="A24" i="280"/>
  <c r="M23" i="280"/>
  <c r="A23" i="280"/>
  <c r="M22" i="280"/>
  <c r="L22" i="280"/>
  <c r="K22" i="280"/>
  <c r="J22" i="280"/>
  <c r="I22" i="280"/>
  <c r="H22" i="280"/>
  <c r="G22" i="280"/>
  <c r="F22" i="280"/>
  <c r="E22" i="280"/>
  <c r="D22" i="280"/>
  <c r="C22" i="280"/>
  <c r="B22" i="280"/>
  <c r="A21" i="280"/>
  <c r="A20" i="280"/>
  <c r="A19" i="280"/>
  <c r="A17" i="280"/>
  <c r="G16" i="280"/>
  <c r="A16" i="280"/>
  <c r="G15" i="280"/>
  <c r="A15" i="280"/>
  <c r="G14" i="280"/>
  <c r="A14" i="280"/>
  <c r="A13" i="280"/>
  <c r="F12" i="280"/>
  <c r="A12" i="280"/>
  <c r="F11" i="280"/>
  <c r="A11" i="280"/>
  <c r="A10" i="280"/>
  <c r="A9" i="280"/>
  <c r="A8" i="280"/>
  <c r="A7" i="280"/>
  <c r="D6" i="280"/>
  <c r="A5" i="280"/>
  <c r="C3" i="280"/>
  <c r="A1" i="280"/>
  <c r="A99" i="279"/>
  <c r="A97" i="279"/>
  <c r="F65" i="279"/>
  <c r="E65" i="279"/>
  <c r="Q64" i="279"/>
  <c r="P64" i="279"/>
  <c r="O64" i="279"/>
  <c r="N64" i="279"/>
  <c r="L64" i="279"/>
  <c r="K64" i="279"/>
  <c r="J64" i="279"/>
  <c r="I64" i="279"/>
  <c r="H64" i="279"/>
  <c r="G64" i="279"/>
  <c r="E64" i="279"/>
  <c r="C64" i="279"/>
  <c r="B64" i="279"/>
  <c r="A64" i="279"/>
  <c r="A62" i="279"/>
  <c r="B60" i="279"/>
  <c r="L59" i="279"/>
  <c r="K59" i="279"/>
  <c r="J59" i="279"/>
  <c r="I59" i="279"/>
  <c r="H59" i="279"/>
  <c r="G59" i="279"/>
  <c r="F59" i="279"/>
  <c r="E59" i="279"/>
  <c r="D59" i="279"/>
  <c r="C59" i="279"/>
  <c r="H58" i="279"/>
  <c r="C58" i="279"/>
  <c r="B57" i="279"/>
  <c r="B54" i="279"/>
  <c r="L53" i="279"/>
  <c r="K53" i="279"/>
  <c r="J53" i="279"/>
  <c r="I53" i="279"/>
  <c r="H53" i="279"/>
  <c r="G53" i="279"/>
  <c r="F53" i="279"/>
  <c r="E53" i="279"/>
  <c r="D53" i="279"/>
  <c r="C53" i="279"/>
  <c r="H52" i="279"/>
  <c r="C52" i="279"/>
  <c r="B51" i="279"/>
  <c r="A49" i="279"/>
  <c r="A46" i="279"/>
  <c r="K45" i="279"/>
  <c r="J45" i="279"/>
  <c r="I45" i="279"/>
  <c r="H45" i="279"/>
  <c r="G45" i="279"/>
  <c r="F45" i="279"/>
  <c r="E45" i="279"/>
  <c r="D45" i="279"/>
  <c r="C45" i="279"/>
  <c r="B45" i="279"/>
  <c r="H44" i="279"/>
  <c r="B44" i="279"/>
  <c r="A43" i="279"/>
  <c r="M24" i="279"/>
  <c r="A24" i="279"/>
  <c r="M23" i="279"/>
  <c r="A23" i="279"/>
  <c r="M22" i="279"/>
  <c r="L22" i="279"/>
  <c r="K22" i="279"/>
  <c r="J22" i="279"/>
  <c r="I22" i="279"/>
  <c r="H22" i="279"/>
  <c r="G22" i="279"/>
  <c r="F22" i="279"/>
  <c r="E22" i="279"/>
  <c r="D22" i="279"/>
  <c r="C22" i="279"/>
  <c r="B22" i="279"/>
  <c r="A21" i="279"/>
  <c r="A20" i="279"/>
  <c r="A19" i="279"/>
  <c r="A17" i="279"/>
  <c r="G16" i="279"/>
  <c r="A16" i="279"/>
  <c r="G15" i="279"/>
  <c r="A15" i="279"/>
  <c r="G14" i="279"/>
  <c r="A14" i="279"/>
  <c r="A13" i="279"/>
  <c r="F12" i="279"/>
  <c r="A12" i="279"/>
  <c r="F11" i="279"/>
  <c r="A11" i="279"/>
  <c r="A10" i="279"/>
  <c r="A9" i="279"/>
  <c r="A8" i="279"/>
  <c r="A7" i="279"/>
  <c r="D6" i="279"/>
  <c r="A5" i="279"/>
  <c r="C3" i="279"/>
  <c r="A1" i="279"/>
  <c r="A99" i="278"/>
  <c r="A97" i="278"/>
  <c r="F65" i="278"/>
  <c r="E65" i="278"/>
  <c r="Q64" i="278"/>
  <c r="P64" i="278"/>
  <c r="O64" i="278"/>
  <c r="N64" i="278"/>
  <c r="L64" i="278"/>
  <c r="K64" i="278"/>
  <c r="J64" i="278"/>
  <c r="I64" i="278"/>
  <c r="H64" i="278"/>
  <c r="G64" i="278"/>
  <c r="E64" i="278"/>
  <c r="C64" i="278"/>
  <c r="B64" i="278"/>
  <c r="A64" i="278"/>
  <c r="A62" i="278"/>
  <c r="B60" i="278"/>
  <c r="L59" i="278"/>
  <c r="K59" i="278"/>
  <c r="J59" i="278"/>
  <c r="I59" i="278"/>
  <c r="H59" i="278"/>
  <c r="G59" i="278"/>
  <c r="F59" i="278"/>
  <c r="E59" i="278"/>
  <c r="D59" i="278"/>
  <c r="C59" i="278"/>
  <c r="H58" i="278"/>
  <c r="C58" i="278"/>
  <c r="B57" i="278"/>
  <c r="B54" i="278"/>
  <c r="L53" i="278"/>
  <c r="K53" i="278"/>
  <c r="J53" i="278"/>
  <c r="I53" i="278"/>
  <c r="H53" i="278"/>
  <c r="G53" i="278"/>
  <c r="F53" i="278"/>
  <c r="E53" i="278"/>
  <c r="D53" i="278"/>
  <c r="C53" i="278"/>
  <c r="H52" i="278"/>
  <c r="C52" i="278"/>
  <c r="B51" i="278"/>
  <c r="A49" i="278"/>
  <c r="A46" i="278"/>
  <c r="K45" i="278"/>
  <c r="J45" i="278"/>
  <c r="I45" i="278"/>
  <c r="H45" i="278"/>
  <c r="G45" i="278"/>
  <c r="F45" i="278"/>
  <c r="E45" i="278"/>
  <c r="D45" i="278"/>
  <c r="C45" i="278"/>
  <c r="B45" i="278"/>
  <c r="H44" i="278"/>
  <c r="B44" i="278"/>
  <c r="A43" i="278"/>
  <c r="M24" i="278"/>
  <c r="A24" i="278"/>
  <c r="M23" i="278"/>
  <c r="A23" i="278"/>
  <c r="M22" i="278"/>
  <c r="L22" i="278"/>
  <c r="K22" i="278"/>
  <c r="J22" i="278"/>
  <c r="I22" i="278"/>
  <c r="H22" i="278"/>
  <c r="G22" i="278"/>
  <c r="F22" i="278"/>
  <c r="E22" i="278"/>
  <c r="D22" i="278"/>
  <c r="C22" i="278"/>
  <c r="B22" i="278"/>
  <c r="A21" i="278"/>
  <c r="A20" i="278"/>
  <c r="A19" i="278"/>
  <c r="A17" i="278"/>
  <c r="G16" i="278"/>
  <c r="A16" i="278"/>
  <c r="G15" i="278"/>
  <c r="A15" i="278"/>
  <c r="G14" i="278"/>
  <c r="A14" i="278"/>
  <c r="A13" i="278"/>
  <c r="F12" i="278"/>
  <c r="A12" i="278"/>
  <c r="F11" i="278"/>
  <c r="A11" i="278"/>
  <c r="A10" i="278"/>
  <c r="A9" i="278"/>
  <c r="A8" i="278"/>
  <c r="A7" i="278"/>
  <c r="D6" i="278"/>
  <c r="A5" i="278"/>
  <c r="C3" i="278"/>
  <c r="A1" i="278"/>
  <c r="A99" i="277"/>
  <c r="A97" i="277"/>
  <c r="F65" i="277"/>
  <c r="E65" i="277"/>
  <c r="Q64" i="277"/>
  <c r="P64" i="277"/>
  <c r="O64" i="277"/>
  <c r="N64" i="277"/>
  <c r="L64" i="277"/>
  <c r="K64" i="277"/>
  <c r="J64" i="277"/>
  <c r="I64" i="277"/>
  <c r="H64" i="277"/>
  <c r="G64" i="277"/>
  <c r="E64" i="277"/>
  <c r="C64" i="277"/>
  <c r="B64" i="277"/>
  <c r="A64" i="277"/>
  <c r="A62" i="277"/>
  <c r="B60" i="277"/>
  <c r="L59" i="277"/>
  <c r="K59" i="277"/>
  <c r="J59" i="277"/>
  <c r="I59" i="277"/>
  <c r="H59" i="277"/>
  <c r="G59" i="277"/>
  <c r="F59" i="277"/>
  <c r="E59" i="277"/>
  <c r="D59" i="277"/>
  <c r="C59" i="277"/>
  <c r="H58" i="277"/>
  <c r="C58" i="277"/>
  <c r="B57" i="277"/>
  <c r="B54" i="277"/>
  <c r="L53" i="277"/>
  <c r="K53" i="277"/>
  <c r="J53" i="277"/>
  <c r="I53" i="277"/>
  <c r="H53" i="277"/>
  <c r="G53" i="277"/>
  <c r="F53" i="277"/>
  <c r="E53" i="277"/>
  <c r="D53" i="277"/>
  <c r="C53" i="277"/>
  <c r="H52" i="277"/>
  <c r="C52" i="277"/>
  <c r="B51" i="277"/>
  <c r="A49" i="277"/>
  <c r="A46" i="277"/>
  <c r="K45" i="277"/>
  <c r="J45" i="277"/>
  <c r="I45" i="277"/>
  <c r="H45" i="277"/>
  <c r="G45" i="277"/>
  <c r="F45" i="277"/>
  <c r="E45" i="277"/>
  <c r="D45" i="277"/>
  <c r="C45" i="277"/>
  <c r="B45" i="277"/>
  <c r="H44" i="277"/>
  <c r="B44" i="277"/>
  <c r="A43" i="277"/>
  <c r="M24" i="277"/>
  <c r="A24" i="277"/>
  <c r="M23" i="277"/>
  <c r="A23" i="277"/>
  <c r="M22" i="277"/>
  <c r="L22" i="277"/>
  <c r="K22" i="277"/>
  <c r="J22" i="277"/>
  <c r="I22" i="277"/>
  <c r="H22" i="277"/>
  <c r="G22" i="277"/>
  <c r="F22" i="277"/>
  <c r="E22" i="277"/>
  <c r="D22" i="277"/>
  <c r="C22" i="277"/>
  <c r="B22" i="277"/>
  <c r="A21" i="277"/>
  <c r="A20" i="277"/>
  <c r="A19" i="277"/>
  <c r="A17" i="277"/>
  <c r="G16" i="277"/>
  <c r="A16" i="277"/>
  <c r="G15" i="277"/>
  <c r="A15" i="277"/>
  <c r="G14" i="277"/>
  <c r="A14" i="277"/>
  <c r="A13" i="277"/>
  <c r="F12" i="277"/>
  <c r="A12" i="277"/>
  <c r="F11" i="277"/>
  <c r="A11" i="277"/>
  <c r="A10" i="277"/>
  <c r="A9" i="277"/>
  <c r="A8" i="277"/>
  <c r="A7" i="277"/>
  <c r="D6" i="277"/>
  <c r="A5" i="277"/>
  <c r="C3" i="277"/>
  <c r="A1" i="277"/>
  <c r="A99" i="276"/>
  <c r="A97" i="276"/>
  <c r="F65" i="276"/>
  <c r="E65" i="276"/>
  <c r="Q64" i="276"/>
  <c r="P64" i="276"/>
  <c r="O64" i="276"/>
  <c r="N64" i="276"/>
  <c r="L64" i="276"/>
  <c r="K64" i="276"/>
  <c r="J64" i="276"/>
  <c r="I64" i="276"/>
  <c r="H64" i="276"/>
  <c r="G64" i="276"/>
  <c r="E64" i="276"/>
  <c r="C64" i="276"/>
  <c r="B64" i="276"/>
  <c r="A64" i="276"/>
  <c r="A62" i="276"/>
  <c r="B60" i="276"/>
  <c r="L59" i="276"/>
  <c r="K59" i="276"/>
  <c r="J59" i="276"/>
  <c r="I59" i="276"/>
  <c r="H59" i="276"/>
  <c r="G59" i="276"/>
  <c r="F59" i="276"/>
  <c r="E59" i="276"/>
  <c r="D59" i="276"/>
  <c r="C59" i="276"/>
  <c r="H58" i="276"/>
  <c r="C58" i="276"/>
  <c r="B57" i="276"/>
  <c r="B54" i="276"/>
  <c r="L53" i="276"/>
  <c r="K53" i="276"/>
  <c r="J53" i="276"/>
  <c r="I53" i="276"/>
  <c r="H53" i="276"/>
  <c r="G53" i="276"/>
  <c r="F53" i="276"/>
  <c r="E53" i="276"/>
  <c r="D53" i="276"/>
  <c r="C53" i="276"/>
  <c r="H52" i="276"/>
  <c r="C52" i="276"/>
  <c r="B51" i="276"/>
  <c r="A49" i="276"/>
  <c r="A46" i="276"/>
  <c r="K45" i="276"/>
  <c r="J45" i="276"/>
  <c r="I45" i="276"/>
  <c r="H45" i="276"/>
  <c r="G45" i="276"/>
  <c r="F45" i="276"/>
  <c r="E45" i="276"/>
  <c r="D45" i="276"/>
  <c r="C45" i="276"/>
  <c r="B45" i="276"/>
  <c r="H44" i="276"/>
  <c r="B44" i="276"/>
  <c r="A43" i="276"/>
  <c r="M24" i="276"/>
  <c r="A24" i="276"/>
  <c r="M23" i="276"/>
  <c r="A23" i="276"/>
  <c r="M22" i="276"/>
  <c r="L22" i="276"/>
  <c r="K22" i="276"/>
  <c r="J22" i="276"/>
  <c r="I22" i="276"/>
  <c r="H22" i="276"/>
  <c r="G22" i="276"/>
  <c r="F22" i="276"/>
  <c r="E22" i="276"/>
  <c r="D22" i="276"/>
  <c r="C22" i="276"/>
  <c r="B22" i="276"/>
  <c r="A21" i="276"/>
  <c r="A20" i="276"/>
  <c r="A19" i="276"/>
  <c r="A17" i="276"/>
  <c r="G16" i="276"/>
  <c r="A16" i="276"/>
  <c r="G15" i="276"/>
  <c r="A15" i="276"/>
  <c r="G14" i="276"/>
  <c r="A14" i="276"/>
  <c r="A13" i="276"/>
  <c r="F12" i="276"/>
  <c r="A12" i="276"/>
  <c r="F11" i="276"/>
  <c r="A11" i="276"/>
  <c r="A10" i="276"/>
  <c r="A9" i="276"/>
  <c r="A8" i="276"/>
  <c r="A7" i="276"/>
  <c r="D6" i="276"/>
  <c r="A5" i="276"/>
  <c r="C3" i="276"/>
  <c r="A1" i="276"/>
  <c r="A99" i="275"/>
  <c r="A97" i="275"/>
  <c r="F65" i="275"/>
  <c r="E65" i="275"/>
  <c r="Q64" i="275"/>
  <c r="P64" i="275"/>
  <c r="O64" i="275"/>
  <c r="N64" i="275"/>
  <c r="L64" i="275"/>
  <c r="K64" i="275"/>
  <c r="J64" i="275"/>
  <c r="I64" i="275"/>
  <c r="H64" i="275"/>
  <c r="G64" i="275"/>
  <c r="E64" i="275"/>
  <c r="C64" i="275"/>
  <c r="B64" i="275"/>
  <c r="A64" i="275"/>
  <c r="A62" i="275"/>
  <c r="B60" i="275"/>
  <c r="L59" i="275"/>
  <c r="K59" i="275"/>
  <c r="J59" i="275"/>
  <c r="I59" i="275"/>
  <c r="H59" i="275"/>
  <c r="G59" i="275"/>
  <c r="F59" i="275"/>
  <c r="E59" i="275"/>
  <c r="D59" i="275"/>
  <c r="C59" i="275"/>
  <c r="H58" i="275"/>
  <c r="C58" i="275"/>
  <c r="B57" i="275"/>
  <c r="B54" i="275"/>
  <c r="L53" i="275"/>
  <c r="K53" i="275"/>
  <c r="J53" i="275"/>
  <c r="I53" i="275"/>
  <c r="H53" i="275"/>
  <c r="G53" i="275"/>
  <c r="F53" i="275"/>
  <c r="E53" i="275"/>
  <c r="D53" i="275"/>
  <c r="C53" i="275"/>
  <c r="H52" i="275"/>
  <c r="C52" i="275"/>
  <c r="B51" i="275"/>
  <c r="A49" i="275"/>
  <c r="A46" i="275"/>
  <c r="K45" i="275"/>
  <c r="J45" i="275"/>
  <c r="I45" i="275"/>
  <c r="H45" i="275"/>
  <c r="G45" i="275"/>
  <c r="F45" i="275"/>
  <c r="E45" i="275"/>
  <c r="D45" i="275"/>
  <c r="C45" i="275"/>
  <c r="B45" i="275"/>
  <c r="H44" i="275"/>
  <c r="B44" i="275"/>
  <c r="A43" i="275"/>
  <c r="M24" i="275"/>
  <c r="A24" i="275"/>
  <c r="M23" i="275"/>
  <c r="A23" i="275"/>
  <c r="M22" i="275"/>
  <c r="L22" i="275"/>
  <c r="K22" i="275"/>
  <c r="J22" i="275"/>
  <c r="I22" i="275"/>
  <c r="H22" i="275"/>
  <c r="G22" i="275"/>
  <c r="F22" i="275"/>
  <c r="E22" i="275"/>
  <c r="D22" i="275"/>
  <c r="C22" i="275"/>
  <c r="B22" i="275"/>
  <c r="A21" i="275"/>
  <c r="A20" i="275"/>
  <c r="A19" i="275"/>
  <c r="A17" i="275"/>
  <c r="G16" i="275"/>
  <c r="A16" i="275"/>
  <c r="G15" i="275"/>
  <c r="A15" i="275"/>
  <c r="G14" i="275"/>
  <c r="A14" i="275"/>
  <c r="A13" i="275"/>
  <c r="F12" i="275"/>
  <c r="A12" i="275"/>
  <c r="F11" i="275"/>
  <c r="A11" i="275"/>
  <c r="A10" i="275"/>
  <c r="A9" i="275"/>
  <c r="A8" i="275"/>
  <c r="A7" i="275"/>
  <c r="D6" i="275"/>
  <c r="A5" i="275"/>
  <c r="C3" i="275"/>
  <c r="A1" i="275"/>
  <c r="A99" i="274"/>
  <c r="A97" i="274"/>
  <c r="F65" i="274"/>
  <c r="E65" i="274"/>
  <c r="Q64" i="274"/>
  <c r="P64" i="274"/>
  <c r="O64" i="274"/>
  <c r="N64" i="274"/>
  <c r="L64" i="274"/>
  <c r="K64" i="274"/>
  <c r="J64" i="274"/>
  <c r="I64" i="274"/>
  <c r="H64" i="274"/>
  <c r="G64" i="274"/>
  <c r="E64" i="274"/>
  <c r="C64" i="274"/>
  <c r="B64" i="274"/>
  <c r="A64" i="274"/>
  <c r="A62" i="274"/>
  <c r="B60" i="274"/>
  <c r="L59" i="274"/>
  <c r="K59" i="274"/>
  <c r="J59" i="274"/>
  <c r="I59" i="274"/>
  <c r="H59" i="274"/>
  <c r="G59" i="274"/>
  <c r="F59" i="274"/>
  <c r="E59" i="274"/>
  <c r="D59" i="274"/>
  <c r="C59" i="274"/>
  <c r="H58" i="274"/>
  <c r="C58" i="274"/>
  <c r="B57" i="274"/>
  <c r="B54" i="274"/>
  <c r="L53" i="274"/>
  <c r="K53" i="274"/>
  <c r="J53" i="274"/>
  <c r="I53" i="274"/>
  <c r="H53" i="274"/>
  <c r="G53" i="274"/>
  <c r="F53" i="274"/>
  <c r="E53" i="274"/>
  <c r="D53" i="274"/>
  <c r="C53" i="274"/>
  <c r="H52" i="274"/>
  <c r="C52" i="274"/>
  <c r="B51" i="274"/>
  <c r="A49" i="274"/>
  <c r="A46" i="274"/>
  <c r="K45" i="274"/>
  <c r="J45" i="274"/>
  <c r="I45" i="274"/>
  <c r="H45" i="274"/>
  <c r="G45" i="274"/>
  <c r="F45" i="274"/>
  <c r="E45" i="274"/>
  <c r="D45" i="274"/>
  <c r="C45" i="274"/>
  <c r="B45" i="274"/>
  <c r="H44" i="274"/>
  <c r="B44" i="274"/>
  <c r="A43" i="274"/>
  <c r="M24" i="274"/>
  <c r="A24" i="274"/>
  <c r="M23" i="274"/>
  <c r="A23" i="274"/>
  <c r="M22" i="274"/>
  <c r="L22" i="274"/>
  <c r="K22" i="274"/>
  <c r="J22" i="274"/>
  <c r="I22" i="274"/>
  <c r="H22" i="274"/>
  <c r="G22" i="274"/>
  <c r="F22" i="274"/>
  <c r="E22" i="274"/>
  <c r="D22" i="274"/>
  <c r="C22" i="274"/>
  <c r="B22" i="274"/>
  <c r="A21" i="274"/>
  <c r="A20" i="274"/>
  <c r="A19" i="274"/>
  <c r="A17" i="274"/>
  <c r="G16" i="274"/>
  <c r="A16" i="274"/>
  <c r="G15" i="274"/>
  <c r="A15" i="274"/>
  <c r="G14" i="274"/>
  <c r="A14" i="274"/>
  <c r="A13" i="274"/>
  <c r="F12" i="274"/>
  <c r="A12" i="274"/>
  <c r="F11" i="274"/>
  <c r="A11" i="274"/>
  <c r="A10" i="274"/>
  <c r="A9" i="274"/>
  <c r="A8" i="274"/>
  <c r="A7" i="274"/>
  <c r="D6" i="274"/>
  <c r="A5" i="274"/>
  <c r="C3" i="274"/>
  <c r="A1" i="274"/>
  <c r="A99" i="273"/>
  <c r="A97" i="273"/>
  <c r="F65" i="273"/>
  <c r="E65" i="273"/>
  <c r="Q64" i="273"/>
  <c r="P64" i="273"/>
  <c r="O64" i="273"/>
  <c r="N64" i="273"/>
  <c r="L64" i="273"/>
  <c r="K64" i="273"/>
  <c r="J64" i="273"/>
  <c r="I64" i="273"/>
  <c r="H64" i="273"/>
  <c r="G64" i="273"/>
  <c r="E64" i="273"/>
  <c r="C64" i="273"/>
  <c r="B64" i="273"/>
  <c r="A64" i="273"/>
  <c r="A62" i="273"/>
  <c r="B60" i="273"/>
  <c r="L59" i="273"/>
  <c r="K59" i="273"/>
  <c r="J59" i="273"/>
  <c r="I59" i="273"/>
  <c r="H59" i="273"/>
  <c r="G59" i="273"/>
  <c r="F59" i="273"/>
  <c r="E59" i="273"/>
  <c r="D59" i="273"/>
  <c r="C59" i="273"/>
  <c r="H58" i="273"/>
  <c r="C58" i="273"/>
  <c r="B57" i="273"/>
  <c r="B54" i="273"/>
  <c r="L53" i="273"/>
  <c r="K53" i="273"/>
  <c r="J53" i="273"/>
  <c r="I53" i="273"/>
  <c r="H53" i="273"/>
  <c r="G53" i="273"/>
  <c r="F53" i="273"/>
  <c r="E53" i="273"/>
  <c r="D53" i="273"/>
  <c r="C53" i="273"/>
  <c r="H52" i="273"/>
  <c r="C52" i="273"/>
  <c r="B51" i="273"/>
  <c r="A49" i="273"/>
  <c r="A46" i="273"/>
  <c r="K45" i="273"/>
  <c r="J45" i="273"/>
  <c r="I45" i="273"/>
  <c r="H45" i="273"/>
  <c r="G45" i="273"/>
  <c r="F45" i="273"/>
  <c r="E45" i="273"/>
  <c r="D45" i="273"/>
  <c r="C45" i="273"/>
  <c r="B45" i="273"/>
  <c r="H44" i="273"/>
  <c r="B44" i="273"/>
  <c r="A43" i="273"/>
  <c r="M24" i="273"/>
  <c r="A24" i="273"/>
  <c r="M23" i="273"/>
  <c r="A23" i="273"/>
  <c r="M22" i="273"/>
  <c r="L22" i="273"/>
  <c r="K22" i="273"/>
  <c r="J22" i="273"/>
  <c r="I22" i="273"/>
  <c r="H22" i="273"/>
  <c r="G22" i="273"/>
  <c r="F22" i="273"/>
  <c r="E22" i="273"/>
  <c r="D22" i="273"/>
  <c r="C22" i="273"/>
  <c r="B22" i="273"/>
  <c r="A21" i="273"/>
  <c r="A20" i="273"/>
  <c r="A19" i="273"/>
  <c r="A17" i="273"/>
  <c r="G16" i="273"/>
  <c r="A16" i="273"/>
  <c r="G15" i="273"/>
  <c r="A15" i="273"/>
  <c r="G14" i="273"/>
  <c r="A14" i="273"/>
  <c r="A13" i="273"/>
  <c r="F12" i="273"/>
  <c r="A12" i="273"/>
  <c r="F11" i="273"/>
  <c r="A11" i="273"/>
  <c r="A10" i="273"/>
  <c r="A9" i="273"/>
  <c r="A8" i="273"/>
  <c r="A7" i="273"/>
  <c r="D6" i="273"/>
  <c r="A5" i="273"/>
  <c r="C3" i="273"/>
  <c r="A1" i="273"/>
  <c r="A99" i="272"/>
  <c r="A97" i="272"/>
  <c r="F65" i="272"/>
  <c r="E65" i="272"/>
  <c r="Q64" i="272"/>
  <c r="P64" i="272"/>
  <c r="O64" i="272"/>
  <c r="N64" i="272"/>
  <c r="L64" i="272"/>
  <c r="K64" i="272"/>
  <c r="J64" i="272"/>
  <c r="I64" i="272"/>
  <c r="H64" i="272"/>
  <c r="G64" i="272"/>
  <c r="E64" i="272"/>
  <c r="C64" i="272"/>
  <c r="B64" i="272"/>
  <c r="A64" i="272"/>
  <c r="A62" i="272"/>
  <c r="B60" i="272"/>
  <c r="L59" i="272"/>
  <c r="K59" i="272"/>
  <c r="J59" i="272"/>
  <c r="I59" i="272"/>
  <c r="H59" i="272"/>
  <c r="G59" i="272"/>
  <c r="F59" i="272"/>
  <c r="E59" i="272"/>
  <c r="D59" i="272"/>
  <c r="C59" i="272"/>
  <c r="H58" i="272"/>
  <c r="C58" i="272"/>
  <c r="B57" i="272"/>
  <c r="B54" i="272"/>
  <c r="L53" i="272"/>
  <c r="K53" i="272"/>
  <c r="J53" i="272"/>
  <c r="I53" i="272"/>
  <c r="H53" i="272"/>
  <c r="G53" i="272"/>
  <c r="F53" i="272"/>
  <c r="E53" i="272"/>
  <c r="D53" i="272"/>
  <c r="C53" i="272"/>
  <c r="H52" i="272"/>
  <c r="C52" i="272"/>
  <c r="B51" i="272"/>
  <c r="A49" i="272"/>
  <c r="A46" i="272"/>
  <c r="K45" i="272"/>
  <c r="J45" i="272"/>
  <c r="I45" i="272"/>
  <c r="H45" i="272"/>
  <c r="G45" i="272"/>
  <c r="F45" i="272"/>
  <c r="E45" i="272"/>
  <c r="D45" i="272"/>
  <c r="C45" i="272"/>
  <c r="B45" i="272"/>
  <c r="H44" i="272"/>
  <c r="B44" i="272"/>
  <c r="A43" i="272"/>
  <c r="M24" i="272"/>
  <c r="A24" i="272"/>
  <c r="M23" i="272"/>
  <c r="A23" i="272"/>
  <c r="M22" i="272"/>
  <c r="L22" i="272"/>
  <c r="K22" i="272"/>
  <c r="J22" i="272"/>
  <c r="I22" i="272"/>
  <c r="H22" i="272"/>
  <c r="G22" i="272"/>
  <c r="F22" i="272"/>
  <c r="E22" i="272"/>
  <c r="D22" i="272"/>
  <c r="C22" i="272"/>
  <c r="B22" i="272"/>
  <c r="A21" i="272"/>
  <c r="A20" i="272"/>
  <c r="A19" i="272"/>
  <c r="A17" i="272"/>
  <c r="G16" i="272"/>
  <c r="A16" i="272"/>
  <c r="G15" i="272"/>
  <c r="A15" i="272"/>
  <c r="G14" i="272"/>
  <c r="A14" i="272"/>
  <c r="A13" i="272"/>
  <c r="F12" i="272"/>
  <c r="A12" i="272"/>
  <c r="F11" i="272"/>
  <c r="A11" i="272"/>
  <c r="A10" i="272"/>
  <c r="A9" i="272"/>
  <c r="A8" i="272"/>
  <c r="A7" i="272"/>
  <c r="D6" i="272"/>
  <c r="A5" i="272"/>
  <c r="C3" i="272"/>
  <c r="A1" i="272"/>
  <c r="A99" i="271"/>
  <c r="A97" i="271"/>
  <c r="F65" i="271"/>
  <c r="E65" i="271"/>
  <c r="Q64" i="271"/>
  <c r="P64" i="271"/>
  <c r="O64" i="271"/>
  <c r="N64" i="271"/>
  <c r="L64" i="271"/>
  <c r="K64" i="271"/>
  <c r="J64" i="271"/>
  <c r="I64" i="271"/>
  <c r="H64" i="271"/>
  <c r="G64" i="271"/>
  <c r="E64" i="271"/>
  <c r="C64" i="271"/>
  <c r="B64" i="271"/>
  <c r="A64" i="271"/>
  <c r="A62" i="271"/>
  <c r="B60" i="271"/>
  <c r="L59" i="271"/>
  <c r="K59" i="271"/>
  <c r="J59" i="271"/>
  <c r="I59" i="271"/>
  <c r="H59" i="271"/>
  <c r="G59" i="271"/>
  <c r="F59" i="271"/>
  <c r="E59" i="271"/>
  <c r="D59" i="271"/>
  <c r="C59" i="271"/>
  <c r="H58" i="271"/>
  <c r="C58" i="271"/>
  <c r="B57" i="271"/>
  <c r="B54" i="271"/>
  <c r="L53" i="271"/>
  <c r="K53" i="271"/>
  <c r="J53" i="271"/>
  <c r="I53" i="271"/>
  <c r="H53" i="271"/>
  <c r="G53" i="271"/>
  <c r="F53" i="271"/>
  <c r="E53" i="271"/>
  <c r="D53" i="271"/>
  <c r="C53" i="271"/>
  <c r="H52" i="271"/>
  <c r="C52" i="271"/>
  <c r="B51" i="271"/>
  <c r="A49" i="271"/>
  <c r="A46" i="271"/>
  <c r="K45" i="271"/>
  <c r="J45" i="271"/>
  <c r="I45" i="271"/>
  <c r="H45" i="271"/>
  <c r="G45" i="271"/>
  <c r="F45" i="271"/>
  <c r="E45" i="271"/>
  <c r="D45" i="271"/>
  <c r="C45" i="271"/>
  <c r="B45" i="271"/>
  <c r="H44" i="271"/>
  <c r="B44" i="271"/>
  <c r="A43" i="271"/>
  <c r="M24" i="271"/>
  <c r="A24" i="271"/>
  <c r="M23" i="271"/>
  <c r="A23" i="271"/>
  <c r="M22" i="271"/>
  <c r="L22" i="271"/>
  <c r="K22" i="271"/>
  <c r="J22" i="271"/>
  <c r="I22" i="271"/>
  <c r="H22" i="271"/>
  <c r="G22" i="271"/>
  <c r="F22" i="271"/>
  <c r="E22" i="271"/>
  <c r="D22" i="271"/>
  <c r="C22" i="271"/>
  <c r="B22" i="271"/>
  <c r="A21" i="271"/>
  <c r="A20" i="271"/>
  <c r="A19" i="271"/>
  <c r="A17" i="271"/>
  <c r="G16" i="271"/>
  <c r="A16" i="271"/>
  <c r="G15" i="271"/>
  <c r="A15" i="271"/>
  <c r="G14" i="271"/>
  <c r="A14" i="271"/>
  <c r="A13" i="271"/>
  <c r="F12" i="271"/>
  <c r="A12" i="271"/>
  <c r="F11" i="271"/>
  <c r="A11" i="271"/>
  <c r="A10" i="271"/>
  <c r="A9" i="271"/>
  <c r="A8" i="271"/>
  <c r="A7" i="271"/>
  <c r="D6" i="271"/>
  <c r="A5" i="271"/>
  <c r="C3" i="271"/>
  <c r="A1" i="271"/>
  <c r="A99" i="270"/>
  <c r="A97" i="270"/>
  <c r="F65" i="270"/>
  <c r="E65" i="270"/>
  <c r="Q64" i="270"/>
  <c r="P64" i="270"/>
  <c r="O64" i="270"/>
  <c r="N64" i="270"/>
  <c r="L64" i="270"/>
  <c r="K64" i="270"/>
  <c r="J64" i="270"/>
  <c r="I64" i="270"/>
  <c r="H64" i="270"/>
  <c r="G64" i="270"/>
  <c r="E64" i="270"/>
  <c r="C64" i="270"/>
  <c r="B64" i="270"/>
  <c r="A64" i="270"/>
  <c r="A62" i="270"/>
  <c r="B60" i="270"/>
  <c r="L59" i="270"/>
  <c r="K59" i="270"/>
  <c r="J59" i="270"/>
  <c r="I59" i="270"/>
  <c r="H59" i="270"/>
  <c r="G59" i="270"/>
  <c r="F59" i="270"/>
  <c r="E59" i="270"/>
  <c r="D59" i="270"/>
  <c r="C59" i="270"/>
  <c r="H58" i="270"/>
  <c r="C58" i="270"/>
  <c r="B57" i="270"/>
  <c r="B54" i="270"/>
  <c r="L53" i="270"/>
  <c r="K53" i="270"/>
  <c r="J53" i="270"/>
  <c r="I53" i="270"/>
  <c r="H53" i="270"/>
  <c r="G53" i="270"/>
  <c r="F53" i="270"/>
  <c r="E53" i="270"/>
  <c r="D53" i="270"/>
  <c r="C53" i="270"/>
  <c r="H52" i="270"/>
  <c r="C52" i="270"/>
  <c r="B51" i="270"/>
  <c r="A49" i="270"/>
  <c r="A46" i="270"/>
  <c r="K45" i="270"/>
  <c r="J45" i="270"/>
  <c r="I45" i="270"/>
  <c r="H45" i="270"/>
  <c r="G45" i="270"/>
  <c r="F45" i="270"/>
  <c r="E45" i="270"/>
  <c r="D45" i="270"/>
  <c r="C45" i="270"/>
  <c r="B45" i="270"/>
  <c r="H44" i="270"/>
  <c r="B44" i="270"/>
  <c r="A43" i="270"/>
  <c r="M24" i="270"/>
  <c r="A24" i="270"/>
  <c r="M23" i="270"/>
  <c r="A23" i="270"/>
  <c r="M22" i="270"/>
  <c r="L22" i="270"/>
  <c r="K22" i="270"/>
  <c r="J22" i="270"/>
  <c r="I22" i="270"/>
  <c r="H22" i="270"/>
  <c r="G22" i="270"/>
  <c r="F22" i="270"/>
  <c r="E22" i="270"/>
  <c r="D22" i="270"/>
  <c r="C22" i="270"/>
  <c r="B22" i="270"/>
  <c r="A21" i="270"/>
  <c r="A20" i="270"/>
  <c r="A19" i="270"/>
  <c r="A17" i="270"/>
  <c r="G16" i="270"/>
  <c r="A16" i="270"/>
  <c r="G15" i="270"/>
  <c r="A15" i="270"/>
  <c r="G14" i="270"/>
  <c r="A14" i="270"/>
  <c r="A13" i="270"/>
  <c r="F12" i="270"/>
  <c r="A12" i="270"/>
  <c r="F11" i="270"/>
  <c r="A11" i="270"/>
  <c r="A10" i="270"/>
  <c r="A9" i="270"/>
  <c r="A8" i="270"/>
  <c r="A7" i="270"/>
  <c r="D6" i="270"/>
  <c r="A5" i="270"/>
  <c r="C3" i="270"/>
  <c r="A1" i="270"/>
  <c r="A99" i="269"/>
  <c r="A97" i="269"/>
  <c r="F65" i="269"/>
  <c r="E65" i="269"/>
  <c r="Q64" i="269"/>
  <c r="P64" i="269"/>
  <c r="O64" i="269"/>
  <c r="N64" i="269"/>
  <c r="L64" i="269"/>
  <c r="K64" i="269"/>
  <c r="J64" i="269"/>
  <c r="I64" i="269"/>
  <c r="H64" i="269"/>
  <c r="G64" i="269"/>
  <c r="E64" i="269"/>
  <c r="C64" i="269"/>
  <c r="B64" i="269"/>
  <c r="A64" i="269"/>
  <c r="A62" i="269"/>
  <c r="B60" i="269"/>
  <c r="L59" i="269"/>
  <c r="K59" i="269"/>
  <c r="J59" i="269"/>
  <c r="I59" i="269"/>
  <c r="H59" i="269"/>
  <c r="G59" i="269"/>
  <c r="F59" i="269"/>
  <c r="E59" i="269"/>
  <c r="D59" i="269"/>
  <c r="C59" i="269"/>
  <c r="H58" i="269"/>
  <c r="C58" i="269"/>
  <c r="B57" i="269"/>
  <c r="B54" i="269"/>
  <c r="L53" i="269"/>
  <c r="K53" i="269"/>
  <c r="J53" i="269"/>
  <c r="I53" i="269"/>
  <c r="H53" i="269"/>
  <c r="G53" i="269"/>
  <c r="F53" i="269"/>
  <c r="E53" i="269"/>
  <c r="D53" i="269"/>
  <c r="C53" i="269"/>
  <c r="H52" i="269"/>
  <c r="C52" i="269"/>
  <c r="B51" i="269"/>
  <c r="A49" i="269"/>
  <c r="A46" i="269"/>
  <c r="K45" i="269"/>
  <c r="J45" i="269"/>
  <c r="I45" i="269"/>
  <c r="H45" i="269"/>
  <c r="G45" i="269"/>
  <c r="F45" i="269"/>
  <c r="E45" i="269"/>
  <c r="D45" i="269"/>
  <c r="C45" i="269"/>
  <c r="B45" i="269"/>
  <c r="H44" i="269"/>
  <c r="B44" i="269"/>
  <c r="A43" i="269"/>
  <c r="M24" i="269"/>
  <c r="A24" i="269"/>
  <c r="M23" i="269"/>
  <c r="A23" i="269"/>
  <c r="M22" i="269"/>
  <c r="L22" i="269"/>
  <c r="K22" i="269"/>
  <c r="J22" i="269"/>
  <c r="I22" i="269"/>
  <c r="H22" i="269"/>
  <c r="G22" i="269"/>
  <c r="F22" i="269"/>
  <c r="E22" i="269"/>
  <c r="D22" i="269"/>
  <c r="C22" i="269"/>
  <c r="B22" i="269"/>
  <c r="A21" i="269"/>
  <c r="A20" i="269"/>
  <c r="A19" i="269"/>
  <c r="A17" i="269"/>
  <c r="G16" i="269"/>
  <c r="A16" i="269"/>
  <c r="G15" i="269"/>
  <c r="A15" i="269"/>
  <c r="G14" i="269"/>
  <c r="A14" i="269"/>
  <c r="A13" i="269"/>
  <c r="F12" i="269"/>
  <c r="A12" i="269"/>
  <c r="F11" i="269"/>
  <c r="A11" i="269"/>
  <c r="A10" i="269"/>
  <c r="A9" i="269"/>
  <c r="A8" i="269"/>
  <c r="A7" i="269"/>
  <c r="D6" i="269"/>
  <c r="A5" i="269"/>
  <c r="C3" i="269"/>
  <c r="A1" i="269"/>
  <c r="A99" i="268"/>
  <c r="A97" i="268"/>
  <c r="F65" i="268"/>
  <c r="E65" i="268"/>
  <c r="Q64" i="268"/>
  <c r="P64" i="268"/>
  <c r="O64" i="268"/>
  <c r="N64" i="268"/>
  <c r="L64" i="268"/>
  <c r="K64" i="268"/>
  <c r="J64" i="268"/>
  <c r="I64" i="268"/>
  <c r="H64" i="268"/>
  <c r="G64" i="268"/>
  <c r="E64" i="268"/>
  <c r="C64" i="268"/>
  <c r="B64" i="268"/>
  <c r="A64" i="268"/>
  <c r="A62" i="268"/>
  <c r="B60" i="268"/>
  <c r="L59" i="268"/>
  <c r="K59" i="268"/>
  <c r="J59" i="268"/>
  <c r="I59" i="268"/>
  <c r="H59" i="268"/>
  <c r="G59" i="268"/>
  <c r="F59" i="268"/>
  <c r="E59" i="268"/>
  <c r="D59" i="268"/>
  <c r="C59" i="268"/>
  <c r="H58" i="268"/>
  <c r="C58" i="268"/>
  <c r="B57" i="268"/>
  <c r="B54" i="268"/>
  <c r="L53" i="268"/>
  <c r="K53" i="268"/>
  <c r="J53" i="268"/>
  <c r="I53" i="268"/>
  <c r="H53" i="268"/>
  <c r="G53" i="268"/>
  <c r="F53" i="268"/>
  <c r="E53" i="268"/>
  <c r="D53" i="268"/>
  <c r="C53" i="268"/>
  <c r="H52" i="268"/>
  <c r="C52" i="268"/>
  <c r="B51" i="268"/>
  <c r="A49" i="268"/>
  <c r="A46" i="268"/>
  <c r="K45" i="268"/>
  <c r="J45" i="268"/>
  <c r="I45" i="268"/>
  <c r="H45" i="268"/>
  <c r="G45" i="268"/>
  <c r="F45" i="268"/>
  <c r="E45" i="268"/>
  <c r="D45" i="268"/>
  <c r="C45" i="268"/>
  <c r="B45" i="268"/>
  <c r="H44" i="268"/>
  <c r="B44" i="268"/>
  <c r="A43" i="268"/>
  <c r="M24" i="268"/>
  <c r="A24" i="268"/>
  <c r="M23" i="268"/>
  <c r="A23" i="268"/>
  <c r="M22" i="268"/>
  <c r="L22" i="268"/>
  <c r="K22" i="268"/>
  <c r="J22" i="268"/>
  <c r="I22" i="268"/>
  <c r="H22" i="268"/>
  <c r="G22" i="268"/>
  <c r="F22" i="268"/>
  <c r="E22" i="268"/>
  <c r="D22" i="268"/>
  <c r="C22" i="268"/>
  <c r="B22" i="268"/>
  <c r="A21" i="268"/>
  <c r="A20" i="268"/>
  <c r="A19" i="268"/>
  <c r="A17" i="268"/>
  <c r="G16" i="268"/>
  <c r="A16" i="268"/>
  <c r="G15" i="268"/>
  <c r="A15" i="268"/>
  <c r="G14" i="268"/>
  <c r="A14" i="268"/>
  <c r="A13" i="268"/>
  <c r="F12" i="268"/>
  <c r="A12" i="268"/>
  <c r="F11" i="268"/>
  <c r="A11" i="268"/>
  <c r="A10" i="268"/>
  <c r="A9" i="268"/>
  <c r="A8" i="268"/>
  <c r="A7" i="268"/>
  <c r="D6" i="268"/>
  <c r="A5" i="268"/>
  <c r="C3" i="268"/>
  <c r="A1" i="268"/>
  <c r="A99" i="267"/>
  <c r="A97" i="267"/>
  <c r="F65" i="267"/>
  <c r="E65" i="267"/>
  <c r="Q64" i="267"/>
  <c r="P64" i="267"/>
  <c r="O64" i="267"/>
  <c r="N64" i="267"/>
  <c r="L64" i="267"/>
  <c r="K64" i="267"/>
  <c r="J64" i="267"/>
  <c r="I64" i="267"/>
  <c r="H64" i="267"/>
  <c r="G64" i="267"/>
  <c r="E64" i="267"/>
  <c r="C64" i="267"/>
  <c r="B64" i="267"/>
  <c r="A64" i="267"/>
  <c r="A62" i="267"/>
  <c r="B60" i="267"/>
  <c r="L59" i="267"/>
  <c r="K59" i="267"/>
  <c r="J59" i="267"/>
  <c r="I59" i="267"/>
  <c r="H59" i="267"/>
  <c r="G59" i="267"/>
  <c r="F59" i="267"/>
  <c r="E59" i="267"/>
  <c r="D59" i="267"/>
  <c r="C59" i="267"/>
  <c r="H58" i="267"/>
  <c r="C58" i="267"/>
  <c r="B57" i="267"/>
  <c r="B54" i="267"/>
  <c r="L53" i="267"/>
  <c r="K53" i="267"/>
  <c r="J53" i="267"/>
  <c r="I53" i="267"/>
  <c r="H53" i="267"/>
  <c r="G53" i="267"/>
  <c r="F53" i="267"/>
  <c r="E53" i="267"/>
  <c r="D53" i="267"/>
  <c r="C53" i="267"/>
  <c r="H52" i="267"/>
  <c r="C52" i="267"/>
  <c r="B51" i="267"/>
  <c r="A49" i="267"/>
  <c r="A46" i="267"/>
  <c r="K45" i="267"/>
  <c r="J45" i="267"/>
  <c r="I45" i="267"/>
  <c r="H45" i="267"/>
  <c r="G45" i="267"/>
  <c r="F45" i="267"/>
  <c r="E45" i="267"/>
  <c r="D45" i="267"/>
  <c r="C45" i="267"/>
  <c r="B45" i="267"/>
  <c r="H44" i="267"/>
  <c r="B44" i="267"/>
  <c r="A43" i="267"/>
  <c r="M24" i="267"/>
  <c r="A24" i="267"/>
  <c r="M23" i="267"/>
  <c r="A23" i="267"/>
  <c r="M22" i="267"/>
  <c r="L22" i="267"/>
  <c r="K22" i="267"/>
  <c r="J22" i="267"/>
  <c r="I22" i="267"/>
  <c r="H22" i="267"/>
  <c r="G22" i="267"/>
  <c r="F22" i="267"/>
  <c r="E22" i="267"/>
  <c r="D22" i="267"/>
  <c r="C22" i="267"/>
  <c r="B22" i="267"/>
  <c r="A21" i="267"/>
  <c r="A20" i="267"/>
  <c r="A19" i="267"/>
  <c r="A17" i="267"/>
  <c r="G16" i="267"/>
  <c r="A16" i="267"/>
  <c r="G15" i="267"/>
  <c r="A15" i="267"/>
  <c r="G14" i="267"/>
  <c r="A14" i="267"/>
  <c r="A13" i="267"/>
  <c r="F12" i="267"/>
  <c r="A12" i="267"/>
  <c r="F11" i="267"/>
  <c r="A11" i="267"/>
  <c r="A10" i="267"/>
  <c r="A9" i="267"/>
  <c r="A8" i="267"/>
  <c r="A7" i="267"/>
  <c r="D6" i="267"/>
  <c r="A5" i="267"/>
  <c r="C3" i="267"/>
  <c r="A1" i="267"/>
  <c r="O64" i="263"/>
  <c r="P64" i="263"/>
  <c r="Q64" i="263"/>
  <c r="N64" i="263"/>
  <c r="L64" i="263"/>
  <c r="H64" i="263"/>
  <c r="I64" i="263"/>
  <c r="J64" i="263"/>
  <c r="K64" i="263"/>
  <c r="G64" i="263"/>
  <c r="F65" i="263"/>
  <c r="E65" i="263"/>
  <c r="E64" i="263"/>
  <c r="C64" i="263"/>
  <c r="B64" i="263"/>
  <c r="A64" i="263"/>
  <c r="E38" i="2"/>
  <c r="G38" i="2"/>
  <c r="I38" i="2"/>
  <c r="K38" i="2"/>
  <c r="M38" i="2"/>
  <c r="C38" i="2"/>
  <c r="C39" i="2"/>
  <c r="E32" i="2"/>
  <c r="G32" i="2"/>
  <c r="I32" i="2"/>
  <c r="K32" i="2"/>
  <c r="C32" i="2"/>
  <c r="H13" i="1"/>
  <c r="H14" i="1"/>
  <c r="H15" i="1"/>
  <c r="L243" i="1" l="1"/>
  <c r="L244" i="1"/>
  <c r="L245" i="1"/>
  <c r="L246" i="1"/>
  <c r="L247" i="1"/>
  <c r="L242" i="1"/>
  <c r="L211" i="1"/>
  <c r="L212" i="1"/>
  <c r="L213" i="1"/>
  <c r="L214" i="1"/>
  <c r="L210" i="1"/>
  <c r="J247" i="1"/>
  <c r="J243" i="1"/>
  <c r="J244" i="1"/>
  <c r="J245" i="1"/>
  <c r="J246" i="1"/>
  <c r="J242" i="1"/>
  <c r="J211" i="1"/>
  <c r="J212" i="1"/>
  <c r="J213" i="1"/>
  <c r="J214" i="1"/>
  <c r="J210" i="1"/>
  <c r="H242" i="1"/>
  <c r="H210" i="1"/>
  <c r="K209" i="1"/>
  <c r="I209" i="1"/>
  <c r="G209" i="1"/>
  <c r="E209" i="1"/>
  <c r="H166" i="1"/>
  <c r="J198" i="1"/>
  <c r="J199" i="1"/>
  <c r="J200" i="1"/>
  <c r="J201" i="1"/>
  <c r="J202" i="1"/>
  <c r="J197" i="1"/>
  <c r="L197" i="1"/>
  <c r="M196" i="1"/>
  <c r="N198" i="1"/>
  <c r="N199" i="1"/>
  <c r="N200" i="1"/>
  <c r="N201" i="1"/>
  <c r="N202" i="1"/>
  <c r="N197" i="1"/>
  <c r="N40" i="2"/>
  <c r="N166" i="1"/>
  <c r="N167" i="1"/>
  <c r="N168" i="1"/>
  <c r="N169" i="1"/>
  <c r="N165" i="1"/>
  <c r="L40" i="2"/>
  <c r="J165" i="1"/>
  <c r="J166" i="1"/>
  <c r="J167" i="1"/>
  <c r="J168" i="1"/>
  <c r="J169" i="1"/>
  <c r="J34" i="2"/>
  <c r="J40" i="2" s="1"/>
  <c r="H165" i="1"/>
  <c r="M164" i="1"/>
  <c r="K164" i="1"/>
  <c r="I164" i="1"/>
  <c r="G164" i="1"/>
  <c r="I150" i="1"/>
  <c r="G150" i="1"/>
  <c r="H167" i="1"/>
  <c r="H168" i="1"/>
  <c r="H169" i="1"/>
  <c r="H197" i="1"/>
  <c r="H198" i="1"/>
  <c r="H199" i="1"/>
  <c r="H200" i="1"/>
  <c r="H201" i="1"/>
  <c r="H202" i="1"/>
  <c r="E164" i="1"/>
  <c r="J209" i="1" l="1"/>
  <c r="L164" i="1"/>
  <c r="H209" i="1"/>
  <c r="H164" i="1"/>
  <c r="L209" i="1"/>
  <c r="J164" i="1"/>
  <c r="N164" i="1"/>
  <c r="A17" i="263"/>
  <c r="K241" i="1"/>
  <c r="L240" i="1"/>
  <c r="K240" i="1"/>
  <c r="L239" i="1"/>
  <c r="K239" i="1"/>
  <c r="L238" i="1"/>
  <c r="K238" i="1"/>
  <c r="L237" i="1"/>
  <c r="K237" i="1"/>
  <c r="L236" i="1"/>
  <c r="K236" i="1"/>
  <c r="L235" i="1"/>
  <c r="K235" i="1"/>
  <c r="L234" i="1"/>
  <c r="K234" i="1"/>
  <c r="L233" i="1"/>
  <c r="K233" i="1"/>
  <c r="L232" i="1"/>
  <c r="K232" i="1"/>
  <c r="L231" i="1"/>
  <c r="K231" i="1"/>
  <c r="L230" i="1"/>
  <c r="K230" i="1"/>
  <c r="L229" i="1"/>
  <c r="K229" i="1"/>
  <c r="L228" i="1"/>
  <c r="K228" i="1"/>
  <c r="L227" i="1"/>
  <c r="K227" i="1"/>
  <c r="L226" i="1"/>
  <c r="K226" i="1"/>
  <c r="L225" i="1"/>
  <c r="K225" i="1"/>
  <c r="L224" i="1"/>
  <c r="K224" i="1"/>
  <c r="L223" i="1"/>
  <c r="K223" i="1"/>
  <c r="L222" i="1"/>
  <c r="K222" i="1"/>
  <c r="L221" i="1"/>
  <c r="K221" i="1"/>
  <c r="L220" i="1"/>
  <c r="K220" i="1"/>
  <c r="L219" i="1"/>
  <c r="K219" i="1"/>
  <c r="L218" i="1"/>
  <c r="K218" i="1"/>
  <c r="L217" i="1"/>
  <c r="K217" i="1"/>
  <c r="K216" i="1"/>
  <c r="N195" i="1"/>
  <c r="M195" i="1"/>
  <c r="N194" i="1"/>
  <c r="M194" i="1"/>
  <c r="N193" i="1"/>
  <c r="M193" i="1"/>
  <c r="N192" i="1"/>
  <c r="M192" i="1"/>
  <c r="N191" i="1"/>
  <c r="M191" i="1"/>
  <c r="N190" i="1"/>
  <c r="M190" i="1"/>
  <c r="N189" i="1"/>
  <c r="M189" i="1"/>
  <c r="N188" i="1"/>
  <c r="M188" i="1"/>
  <c r="N187" i="1"/>
  <c r="M187" i="1"/>
  <c r="N186" i="1"/>
  <c r="M186" i="1"/>
  <c r="N185" i="1"/>
  <c r="M185" i="1"/>
  <c r="N184" i="1"/>
  <c r="M184" i="1"/>
  <c r="N183" i="1"/>
  <c r="M183" i="1"/>
  <c r="N182" i="1"/>
  <c r="M182" i="1"/>
  <c r="N181" i="1"/>
  <c r="M181" i="1"/>
  <c r="N180" i="1"/>
  <c r="M180" i="1"/>
  <c r="N179" i="1"/>
  <c r="M179" i="1"/>
  <c r="N178" i="1"/>
  <c r="M178" i="1"/>
  <c r="N177" i="1"/>
  <c r="M177" i="1"/>
  <c r="N176" i="1"/>
  <c r="M176" i="1"/>
  <c r="N175" i="1"/>
  <c r="M175" i="1"/>
  <c r="N174" i="1"/>
  <c r="M174" i="1"/>
  <c r="N173" i="1"/>
  <c r="M173" i="1"/>
  <c r="N172" i="1"/>
  <c r="M172" i="1"/>
  <c r="N171" i="1"/>
  <c r="M171" i="1"/>
  <c r="M170" i="1" l="1"/>
  <c r="K215" i="1"/>
  <c r="K208" i="1" l="1"/>
  <c r="M163" i="1"/>
  <c r="E70" i="1"/>
  <c r="L41" i="2"/>
  <c r="L216" i="1" s="1"/>
  <c r="H35" i="2"/>
  <c r="H34" i="2"/>
  <c r="H40" i="2"/>
  <c r="H41" i="2"/>
  <c r="F41" i="2"/>
  <c r="F40" i="2"/>
  <c r="F35" i="2"/>
  <c r="F34" i="2"/>
  <c r="N39" i="2"/>
  <c r="M39" i="2"/>
  <c r="H247" i="1" l="1"/>
  <c r="H246" i="1"/>
  <c r="H245" i="1"/>
  <c r="H244" i="1"/>
  <c r="H243" i="1"/>
  <c r="I241" i="1"/>
  <c r="G241" i="1"/>
  <c r="H211" i="1"/>
  <c r="H212" i="1"/>
  <c r="H213" i="1"/>
  <c r="H214" i="1"/>
  <c r="E216" i="1"/>
  <c r="G216" i="1"/>
  <c r="I216" i="1"/>
  <c r="E217" i="1"/>
  <c r="G217" i="1"/>
  <c r="I217" i="1"/>
  <c r="E218" i="1"/>
  <c r="G218" i="1"/>
  <c r="I218" i="1"/>
  <c r="E219" i="1"/>
  <c r="G219" i="1"/>
  <c r="I219" i="1"/>
  <c r="E220" i="1"/>
  <c r="G220" i="1"/>
  <c r="I220" i="1"/>
  <c r="E221" i="1"/>
  <c r="G221" i="1"/>
  <c r="I221" i="1"/>
  <c r="E222" i="1"/>
  <c r="G222" i="1"/>
  <c r="I222" i="1"/>
  <c r="E223" i="1"/>
  <c r="G223" i="1"/>
  <c r="I223" i="1"/>
  <c r="E224" i="1"/>
  <c r="G224" i="1"/>
  <c r="I224" i="1"/>
  <c r="E225" i="1"/>
  <c r="G225" i="1"/>
  <c r="I225" i="1"/>
  <c r="E226" i="1"/>
  <c r="G226" i="1"/>
  <c r="I226" i="1"/>
  <c r="E227" i="1"/>
  <c r="G227" i="1"/>
  <c r="I227" i="1"/>
  <c r="E228" i="1"/>
  <c r="G228" i="1"/>
  <c r="I228" i="1"/>
  <c r="E229" i="1"/>
  <c r="G229" i="1"/>
  <c r="I229" i="1"/>
  <c r="E230" i="1"/>
  <c r="G230" i="1"/>
  <c r="I230" i="1"/>
  <c r="E231" i="1"/>
  <c r="G231" i="1"/>
  <c r="I231" i="1"/>
  <c r="E232" i="1"/>
  <c r="G232" i="1"/>
  <c r="I232" i="1"/>
  <c r="E233" i="1"/>
  <c r="G233" i="1"/>
  <c r="I233" i="1"/>
  <c r="E234" i="1"/>
  <c r="G234" i="1"/>
  <c r="I234" i="1"/>
  <c r="E235" i="1"/>
  <c r="G235" i="1"/>
  <c r="I235" i="1"/>
  <c r="E236" i="1"/>
  <c r="G236" i="1"/>
  <c r="I236" i="1"/>
  <c r="E237" i="1"/>
  <c r="G237" i="1"/>
  <c r="I237" i="1"/>
  <c r="E238" i="1"/>
  <c r="G238" i="1"/>
  <c r="I238" i="1"/>
  <c r="E239" i="1"/>
  <c r="G239" i="1"/>
  <c r="I239" i="1"/>
  <c r="E240" i="1"/>
  <c r="G240" i="1"/>
  <c r="I240" i="1"/>
  <c r="L198" i="1"/>
  <c r="L199" i="1"/>
  <c r="L200" i="1"/>
  <c r="L201" i="1"/>
  <c r="L202" i="1"/>
  <c r="L166" i="1"/>
  <c r="L167" i="1"/>
  <c r="L168" i="1"/>
  <c r="L169" i="1"/>
  <c r="L165" i="1"/>
  <c r="J106" i="1"/>
  <c r="E171" i="1"/>
  <c r="G171" i="1"/>
  <c r="I171" i="1"/>
  <c r="K171" i="1"/>
  <c r="E172" i="1"/>
  <c r="G172" i="1"/>
  <c r="I172" i="1"/>
  <c r="K172" i="1"/>
  <c r="E173" i="1"/>
  <c r="G173" i="1"/>
  <c r="I173" i="1"/>
  <c r="K173" i="1"/>
  <c r="E174" i="1"/>
  <c r="G174" i="1"/>
  <c r="I174" i="1"/>
  <c r="K174" i="1"/>
  <c r="E175" i="1"/>
  <c r="G175" i="1"/>
  <c r="I175" i="1"/>
  <c r="K175" i="1"/>
  <c r="E176" i="1"/>
  <c r="G176" i="1"/>
  <c r="I176" i="1"/>
  <c r="K176" i="1"/>
  <c r="E177" i="1"/>
  <c r="G177" i="1"/>
  <c r="I177" i="1"/>
  <c r="K177" i="1"/>
  <c r="E178" i="1"/>
  <c r="G178" i="1"/>
  <c r="I178" i="1"/>
  <c r="K178" i="1"/>
  <c r="E179" i="1"/>
  <c r="G179" i="1"/>
  <c r="I179" i="1"/>
  <c r="K179" i="1"/>
  <c r="E180" i="1"/>
  <c r="G180" i="1"/>
  <c r="I180" i="1"/>
  <c r="K180" i="1"/>
  <c r="E181" i="1"/>
  <c r="G181" i="1"/>
  <c r="I181" i="1"/>
  <c r="K181" i="1"/>
  <c r="E182" i="1"/>
  <c r="G182" i="1"/>
  <c r="I182" i="1"/>
  <c r="K182" i="1"/>
  <c r="E183" i="1"/>
  <c r="G183" i="1"/>
  <c r="I183" i="1"/>
  <c r="K183" i="1"/>
  <c r="E184" i="1"/>
  <c r="G184" i="1"/>
  <c r="I184" i="1"/>
  <c r="K184" i="1"/>
  <c r="E185" i="1"/>
  <c r="G185" i="1"/>
  <c r="I185" i="1"/>
  <c r="K185" i="1"/>
  <c r="E186" i="1"/>
  <c r="G186" i="1"/>
  <c r="I186" i="1"/>
  <c r="K186" i="1"/>
  <c r="E187" i="1"/>
  <c r="G187" i="1"/>
  <c r="I187" i="1"/>
  <c r="K187" i="1"/>
  <c r="E188" i="1"/>
  <c r="G188" i="1"/>
  <c r="I188" i="1"/>
  <c r="K188" i="1"/>
  <c r="E189" i="1"/>
  <c r="G189" i="1"/>
  <c r="I189" i="1"/>
  <c r="K189" i="1"/>
  <c r="E190" i="1"/>
  <c r="G190" i="1"/>
  <c r="I190" i="1"/>
  <c r="K190" i="1"/>
  <c r="E191" i="1"/>
  <c r="G191" i="1"/>
  <c r="I191" i="1"/>
  <c r="K191" i="1"/>
  <c r="E192" i="1"/>
  <c r="G192" i="1"/>
  <c r="I192" i="1"/>
  <c r="K192" i="1"/>
  <c r="E193" i="1"/>
  <c r="G193" i="1"/>
  <c r="I193" i="1"/>
  <c r="K193" i="1"/>
  <c r="E194" i="1"/>
  <c r="G194" i="1"/>
  <c r="I194" i="1"/>
  <c r="K194" i="1"/>
  <c r="E195" i="1"/>
  <c r="G195" i="1"/>
  <c r="I195" i="1"/>
  <c r="K195" i="1"/>
  <c r="J240" i="1"/>
  <c r="H240" i="1"/>
  <c r="J195" i="1"/>
  <c r="H195" i="1"/>
  <c r="J239" i="1"/>
  <c r="H239" i="1"/>
  <c r="J194" i="1"/>
  <c r="H194" i="1"/>
  <c r="J238" i="1"/>
  <c r="H238" i="1"/>
  <c r="J193" i="1"/>
  <c r="H193" i="1"/>
  <c r="J237" i="1"/>
  <c r="H237" i="1"/>
  <c r="C237" i="1"/>
  <c r="J192" i="1"/>
  <c r="H192" i="1"/>
  <c r="L192" i="1"/>
  <c r="J236" i="1"/>
  <c r="H236" i="1"/>
  <c r="F236" i="1"/>
  <c r="C236" i="1"/>
  <c r="J191" i="1"/>
  <c r="H191" i="1"/>
  <c r="J235" i="1"/>
  <c r="H235" i="1"/>
  <c r="J190" i="1"/>
  <c r="H190" i="1"/>
  <c r="L190" i="1"/>
  <c r="J234" i="1"/>
  <c r="H234" i="1"/>
  <c r="J189" i="1"/>
  <c r="H189" i="1"/>
  <c r="J233" i="1"/>
  <c r="H233" i="1"/>
  <c r="J188" i="1"/>
  <c r="H188" i="1"/>
  <c r="L188" i="1"/>
  <c r="J232" i="1"/>
  <c r="H232" i="1"/>
  <c r="J187" i="1"/>
  <c r="H187" i="1"/>
  <c r="J231" i="1"/>
  <c r="H231" i="1"/>
  <c r="J186" i="1"/>
  <c r="H186" i="1"/>
  <c r="F186" i="1"/>
  <c r="J230" i="1"/>
  <c r="H230" i="1"/>
  <c r="J185" i="1"/>
  <c r="H185" i="1"/>
  <c r="J229" i="1"/>
  <c r="H229" i="1"/>
  <c r="J184" i="1"/>
  <c r="H184" i="1"/>
  <c r="L184" i="1"/>
  <c r="J228" i="1"/>
  <c r="H228" i="1"/>
  <c r="J183" i="1"/>
  <c r="H183" i="1"/>
  <c r="J227" i="1"/>
  <c r="H227" i="1"/>
  <c r="J182" i="1"/>
  <c r="H182" i="1"/>
  <c r="J226" i="1"/>
  <c r="H226" i="1"/>
  <c r="C226" i="1"/>
  <c r="J181" i="1"/>
  <c r="H181" i="1"/>
  <c r="J225" i="1"/>
  <c r="H225" i="1"/>
  <c r="J180" i="1"/>
  <c r="H180" i="1"/>
  <c r="J224" i="1"/>
  <c r="H224" i="1"/>
  <c r="C224" i="1"/>
  <c r="J179" i="1"/>
  <c r="H179" i="1"/>
  <c r="J223" i="1"/>
  <c r="H223" i="1"/>
  <c r="C223" i="1"/>
  <c r="J178" i="1"/>
  <c r="H178" i="1"/>
  <c r="L178" i="1"/>
  <c r="J222" i="1"/>
  <c r="H222" i="1"/>
  <c r="C222" i="1"/>
  <c r="J177" i="1"/>
  <c r="H177" i="1"/>
  <c r="J221" i="1"/>
  <c r="H221" i="1"/>
  <c r="F221" i="1"/>
  <c r="C221" i="1"/>
  <c r="J176" i="1"/>
  <c r="H176" i="1"/>
  <c r="L176" i="1"/>
  <c r="J220" i="1"/>
  <c r="H220" i="1"/>
  <c r="J175" i="1"/>
  <c r="H175" i="1"/>
  <c r="J219" i="1"/>
  <c r="H219" i="1"/>
  <c r="J174" i="1"/>
  <c r="H174" i="1"/>
  <c r="J218" i="1"/>
  <c r="H218" i="1"/>
  <c r="J173" i="1"/>
  <c r="H173" i="1"/>
  <c r="J217" i="1"/>
  <c r="H217" i="1"/>
  <c r="J172" i="1"/>
  <c r="H172" i="1"/>
  <c r="J171" i="1"/>
  <c r="D39" i="2"/>
  <c r="E39" i="2"/>
  <c r="F39" i="2"/>
  <c r="G39" i="2"/>
  <c r="H39" i="2"/>
  <c r="I39" i="2"/>
  <c r="J39" i="2"/>
  <c r="K39" i="2"/>
  <c r="L39" i="2"/>
  <c r="H216" i="1"/>
  <c r="J241" i="1" l="1"/>
  <c r="I170" i="1"/>
  <c r="I215" i="1"/>
  <c r="H171" i="1"/>
  <c r="G215" i="1"/>
  <c r="L172" i="1"/>
  <c r="F172" i="1"/>
  <c r="L174" i="1"/>
  <c r="F174" i="1"/>
  <c r="L180" i="1"/>
  <c r="F180" i="1"/>
  <c r="L182" i="1"/>
  <c r="F182" i="1"/>
  <c r="F187" i="1"/>
  <c r="L187" i="1"/>
  <c r="L194" i="1"/>
  <c r="F194" i="1"/>
  <c r="L173" i="1"/>
  <c r="F173" i="1"/>
  <c r="L183" i="1"/>
  <c r="F183" i="1"/>
  <c r="L193" i="1"/>
  <c r="F193" i="1"/>
  <c r="L195" i="1"/>
  <c r="F195" i="1"/>
  <c r="F190" i="1"/>
  <c r="F184" i="1"/>
  <c r="F178" i="1"/>
  <c r="F222" i="1"/>
  <c r="F223" i="1"/>
  <c r="L175" i="1"/>
  <c r="F175" i="1"/>
  <c r="L177" i="1"/>
  <c r="F177" i="1"/>
  <c r="F224" i="1"/>
  <c r="F225" i="1"/>
  <c r="C225" i="1"/>
  <c r="F226" i="1"/>
  <c r="F227" i="1"/>
  <c r="C227" i="1"/>
  <c r="F228" i="1"/>
  <c r="C228" i="1"/>
  <c r="F229" i="1"/>
  <c r="C229" i="1"/>
  <c r="F230" i="1"/>
  <c r="C230" i="1"/>
  <c r="L186" i="1"/>
  <c r="F234" i="1"/>
  <c r="C234" i="1"/>
  <c r="F235" i="1"/>
  <c r="C235" i="1"/>
  <c r="F192" i="1"/>
  <c r="L179" i="1"/>
  <c r="F179" i="1"/>
  <c r="F231" i="1"/>
  <c r="C231" i="1"/>
  <c r="F233" i="1"/>
  <c r="C233" i="1"/>
  <c r="F237" i="1"/>
  <c r="F238" i="1"/>
  <c r="C238" i="1"/>
  <c r="F239" i="1"/>
  <c r="C239" i="1"/>
  <c r="F240" i="1"/>
  <c r="C240" i="1"/>
  <c r="L181" i="1"/>
  <c r="F181" i="1"/>
  <c r="F232" i="1"/>
  <c r="C232" i="1"/>
  <c r="L191" i="1"/>
  <c r="F191" i="1"/>
  <c r="F188" i="1"/>
  <c r="F176" i="1"/>
  <c r="F217" i="1"/>
  <c r="C217" i="1"/>
  <c r="F218" i="1"/>
  <c r="C218" i="1"/>
  <c r="F219" i="1"/>
  <c r="C219" i="1"/>
  <c r="F220" i="1"/>
  <c r="C220" i="1"/>
  <c r="L185" i="1"/>
  <c r="F185" i="1"/>
  <c r="L189" i="1"/>
  <c r="F189" i="1"/>
  <c r="C172" i="1"/>
  <c r="C173" i="1"/>
  <c r="C174" i="1"/>
  <c r="C175" i="1"/>
  <c r="C176" i="1"/>
  <c r="C177" i="1"/>
  <c r="C178" i="1"/>
  <c r="C179" i="1"/>
  <c r="C180" i="1"/>
  <c r="C181" i="1"/>
  <c r="C182" i="1"/>
  <c r="C183" i="1"/>
  <c r="C184" i="1"/>
  <c r="C185" i="1"/>
  <c r="C186" i="1"/>
  <c r="C187" i="1"/>
  <c r="C188" i="1"/>
  <c r="C189" i="1"/>
  <c r="C190" i="1"/>
  <c r="C191" i="1"/>
  <c r="C192" i="1"/>
  <c r="C193" i="1"/>
  <c r="C194" i="1"/>
  <c r="C195" i="1"/>
  <c r="J215" i="1" l="1"/>
  <c r="I208" i="1"/>
  <c r="G208" i="1"/>
  <c r="C216" i="1"/>
  <c r="F216" i="1"/>
  <c r="C171" i="1"/>
  <c r="C170" i="1" s="1"/>
  <c r="G196" i="1"/>
  <c r="J208" i="1" l="1"/>
  <c r="F171" i="1"/>
  <c r="L171" i="1"/>
  <c r="A99" i="263"/>
  <c r="A97" i="263"/>
  <c r="M58" i="1" l="1"/>
  <c r="M56" i="1"/>
  <c r="M53" i="1"/>
  <c r="M52" i="1"/>
  <c r="M51" i="1"/>
  <c r="M50" i="1"/>
  <c r="M49" i="1"/>
  <c r="M48" i="1"/>
  <c r="M47" i="1"/>
  <c r="M46" i="1"/>
  <c r="M45" i="1"/>
  <c r="M44" i="1"/>
  <c r="M43" i="1"/>
  <c r="M42" i="1"/>
  <c r="M41" i="1"/>
  <c r="M40" i="1"/>
  <c r="M38" i="1"/>
  <c r="M37" i="1"/>
  <c r="M24" i="263"/>
  <c r="M36" i="1" s="1"/>
  <c r="M23" i="263"/>
  <c r="M24" i="2"/>
  <c r="M23" i="2"/>
  <c r="D347" i="1"/>
  <c r="E347" i="1"/>
  <c r="F347" i="1"/>
  <c r="G347" i="1"/>
  <c r="H347" i="1"/>
  <c r="I347" i="1"/>
  <c r="J347" i="1"/>
  <c r="K347" i="1"/>
  <c r="L347" i="1"/>
  <c r="D348" i="1"/>
  <c r="E348" i="1"/>
  <c r="F348" i="1"/>
  <c r="G348" i="1"/>
  <c r="H348" i="1"/>
  <c r="I348" i="1"/>
  <c r="J348" i="1"/>
  <c r="K348" i="1"/>
  <c r="L348" i="1"/>
  <c r="D349" i="1"/>
  <c r="E349" i="1"/>
  <c r="F349" i="1"/>
  <c r="G349" i="1"/>
  <c r="H349" i="1"/>
  <c r="I349" i="1"/>
  <c r="J349" i="1"/>
  <c r="K349" i="1"/>
  <c r="L349" i="1"/>
  <c r="D350" i="1"/>
  <c r="E350" i="1"/>
  <c r="F350" i="1"/>
  <c r="G350" i="1"/>
  <c r="H350" i="1"/>
  <c r="I350" i="1"/>
  <c r="J350" i="1"/>
  <c r="K350" i="1"/>
  <c r="L350" i="1"/>
  <c r="D351" i="1"/>
  <c r="E351" i="1"/>
  <c r="F351" i="1"/>
  <c r="G351" i="1"/>
  <c r="H351" i="1"/>
  <c r="I351" i="1"/>
  <c r="J351" i="1"/>
  <c r="K351" i="1"/>
  <c r="L351" i="1"/>
  <c r="D352" i="1"/>
  <c r="E352" i="1"/>
  <c r="F352" i="1"/>
  <c r="G352" i="1"/>
  <c r="H352" i="1"/>
  <c r="I352" i="1"/>
  <c r="J352" i="1"/>
  <c r="K352" i="1"/>
  <c r="L352" i="1"/>
  <c r="D353" i="1"/>
  <c r="E353" i="1"/>
  <c r="F353" i="1"/>
  <c r="G353" i="1"/>
  <c r="H353" i="1"/>
  <c r="I353" i="1"/>
  <c r="J353" i="1"/>
  <c r="K353" i="1"/>
  <c r="L353" i="1"/>
  <c r="D354" i="1"/>
  <c r="E354" i="1"/>
  <c r="F354" i="1"/>
  <c r="G354" i="1"/>
  <c r="H354" i="1"/>
  <c r="I354" i="1"/>
  <c r="J354" i="1"/>
  <c r="K354" i="1"/>
  <c r="L354" i="1"/>
  <c r="D355" i="1"/>
  <c r="E355" i="1"/>
  <c r="F355" i="1"/>
  <c r="G355" i="1"/>
  <c r="H355" i="1"/>
  <c r="I355" i="1"/>
  <c r="J355" i="1"/>
  <c r="K355" i="1"/>
  <c r="L355" i="1"/>
  <c r="D356" i="1"/>
  <c r="E356" i="1"/>
  <c r="F356" i="1"/>
  <c r="G356" i="1"/>
  <c r="H356" i="1"/>
  <c r="I356" i="1"/>
  <c r="J356" i="1"/>
  <c r="K356" i="1"/>
  <c r="L356" i="1"/>
  <c r="D357" i="1"/>
  <c r="E357" i="1"/>
  <c r="F357" i="1"/>
  <c r="G357" i="1"/>
  <c r="H357" i="1"/>
  <c r="I357" i="1"/>
  <c r="J357" i="1"/>
  <c r="K357" i="1"/>
  <c r="L357" i="1"/>
  <c r="D358" i="1"/>
  <c r="E358" i="1"/>
  <c r="F358" i="1"/>
  <c r="G358" i="1"/>
  <c r="H358" i="1"/>
  <c r="I358" i="1"/>
  <c r="J358" i="1"/>
  <c r="K358" i="1"/>
  <c r="L358" i="1"/>
  <c r="D359" i="1"/>
  <c r="E359" i="1"/>
  <c r="F359" i="1"/>
  <c r="G359" i="1"/>
  <c r="H359" i="1"/>
  <c r="I359" i="1"/>
  <c r="J359" i="1"/>
  <c r="K359" i="1"/>
  <c r="L359" i="1"/>
  <c r="D360" i="1"/>
  <c r="E360" i="1"/>
  <c r="F360" i="1"/>
  <c r="G360" i="1"/>
  <c r="H360" i="1"/>
  <c r="I360" i="1"/>
  <c r="J360" i="1"/>
  <c r="K360" i="1"/>
  <c r="L360" i="1"/>
  <c r="D361" i="1"/>
  <c r="E361" i="1"/>
  <c r="F361" i="1"/>
  <c r="G361" i="1"/>
  <c r="H361" i="1"/>
  <c r="I361" i="1"/>
  <c r="J361" i="1"/>
  <c r="K361" i="1"/>
  <c r="L361" i="1"/>
  <c r="D362" i="1"/>
  <c r="E362" i="1"/>
  <c r="F362" i="1"/>
  <c r="G362" i="1"/>
  <c r="H362" i="1"/>
  <c r="I362" i="1"/>
  <c r="J362" i="1"/>
  <c r="K362" i="1"/>
  <c r="L362" i="1"/>
  <c r="D363" i="1"/>
  <c r="E363" i="1"/>
  <c r="F363" i="1"/>
  <c r="G363" i="1"/>
  <c r="H363" i="1"/>
  <c r="I363" i="1"/>
  <c r="J363" i="1"/>
  <c r="K363" i="1"/>
  <c r="L363" i="1"/>
  <c r="D364" i="1"/>
  <c r="E364" i="1"/>
  <c r="F364" i="1"/>
  <c r="G364" i="1"/>
  <c r="H364" i="1"/>
  <c r="I364" i="1"/>
  <c r="J364" i="1"/>
  <c r="K364" i="1"/>
  <c r="L364" i="1"/>
  <c r="D365" i="1"/>
  <c r="E365" i="1"/>
  <c r="F365" i="1"/>
  <c r="G365" i="1"/>
  <c r="H365" i="1"/>
  <c r="I365" i="1"/>
  <c r="J365" i="1"/>
  <c r="K365" i="1"/>
  <c r="L365" i="1"/>
  <c r="D366" i="1"/>
  <c r="E366" i="1"/>
  <c r="F366" i="1"/>
  <c r="G366" i="1"/>
  <c r="H366" i="1"/>
  <c r="I366" i="1"/>
  <c r="J366" i="1"/>
  <c r="K366" i="1"/>
  <c r="L366" i="1"/>
  <c r="D367" i="1"/>
  <c r="E367" i="1"/>
  <c r="F367" i="1"/>
  <c r="G367" i="1"/>
  <c r="H367" i="1"/>
  <c r="I367" i="1"/>
  <c r="J367" i="1"/>
  <c r="K367" i="1"/>
  <c r="L367" i="1"/>
  <c r="D368" i="1"/>
  <c r="E368" i="1"/>
  <c r="F368" i="1"/>
  <c r="G368" i="1"/>
  <c r="H368" i="1"/>
  <c r="I368" i="1"/>
  <c r="J368" i="1"/>
  <c r="K368" i="1"/>
  <c r="L368" i="1"/>
  <c r="D369" i="1"/>
  <c r="E369" i="1"/>
  <c r="F369" i="1"/>
  <c r="G369" i="1"/>
  <c r="H369" i="1"/>
  <c r="I369" i="1"/>
  <c r="J369" i="1"/>
  <c r="K369" i="1"/>
  <c r="L369" i="1"/>
  <c r="D370" i="1"/>
  <c r="E370" i="1"/>
  <c r="F370" i="1"/>
  <c r="G370" i="1"/>
  <c r="H370" i="1"/>
  <c r="I370" i="1"/>
  <c r="J370" i="1"/>
  <c r="K370" i="1"/>
  <c r="L370" i="1"/>
  <c r="C370" i="1"/>
  <c r="C369" i="1"/>
  <c r="C368" i="1"/>
  <c r="C367" i="1"/>
  <c r="C366" i="1"/>
  <c r="C365" i="1"/>
  <c r="C364" i="1"/>
  <c r="C363" i="1"/>
  <c r="C362" i="1"/>
  <c r="C361" i="1"/>
  <c r="C360" i="1"/>
  <c r="C359" i="1"/>
  <c r="C358" i="1"/>
  <c r="C357" i="1"/>
  <c r="C356" i="1"/>
  <c r="C355" i="1"/>
  <c r="C354" i="1"/>
  <c r="C353" i="1"/>
  <c r="C352" i="1"/>
  <c r="C351" i="1"/>
  <c r="C350" i="1"/>
  <c r="C349" i="1"/>
  <c r="C348" i="1"/>
  <c r="C347" i="1"/>
  <c r="D301" i="1"/>
  <c r="E301" i="1"/>
  <c r="F301" i="1"/>
  <c r="G301" i="1"/>
  <c r="H301" i="1"/>
  <c r="I301" i="1"/>
  <c r="J301" i="1"/>
  <c r="K301" i="1"/>
  <c r="L301" i="1"/>
  <c r="D302" i="1"/>
  <c r="E302" i="1"/>
  <c r="F302" i="1"/>
  <c r="G302" i="1"/>
  <c r="H302" i="1"/>
  <c r="I302" i="1"/>
  <c r="J302" i="1"/>
  <c r="K302" i="1"/>
  <c r="L302" i="1"/>
  <c r="D303" i="1"/>
  <c r="E303" i="1"/>
  <c r="F303" i="1"/>
  <c r="G303" i="1"/>
  <c r="H303" i="1"/>
  <c r="I303" i="1"/>
  <c r="J303" i="1"/>
  <c r="K303" i="1"/>
  <c r="L303" i="1"/>
  <c r="D304" i="1"/>
  <c r="E304" i="1"/>
  <c r="F304" i="1"/>
  <c r="G304" i="1"/>
  <c r="H304" i="1"/>
  <c r="I304" i="1"/>
  <c r="J304" i="1"/>
  <c r="K304" i="1"/>
  <c r="L304" i="1"/>
  <c r="D305" i="1"/>
  <c r="E305" i="1"/>
  <c r="F305" i="1"/>
  <c r="G305" i="1"/>
  <c r="H305" i="1"/>
  <c r="I305" i="1"/>
  <c r="J305" i="1"/>
  <c r="K305" i="1"/>
  <c r="L305" i="1"/>
  <c r="D306" i="1"/>
  <c r="E306" i="1"/>
  <c r="F306" i="1"/>
  <c r="G306" i="1"/>
  <c r="H306" i="1"/>
  <c r="I306" i="1"/>
  <c r="J306" i="1"/>
  <c r="K306" i="1"/>
  <c r="L306" i="1"/>
  <c r="D307" i="1"/>
  <c r="E307" i="1"/>
  <c r="F307" i="1"/>
  <c r="G307" i="1"/>
  <c r="H307" i="1"/>
  <c r="I307" i="1"/>
  <c r="J307" i="1"/>
  <c r="K307" i="1"/>
  <c r="L307" i="1"/>
  <c r="D308" i="1"/>
  <c r="E308" i="1"/>
  <c r="F308" i="1"/>
  <c r="G308" i="1"/>
  <c r="H308" i="1"/>
  <c r="I308" i="1"/>
  <c r="J308" i="1"/>
  <c r="K308" i="1"/>
  <c r="L308" i="1"/>
  <c r="D309" i="1"/>
  <c r="E309" i="1"/>
  <c r="F309" i="1"/>
  <c r="G309" i="1"/>
  <c r="H309" i="1"/>
  <c r="I309" i="1"/>
  <c r="J309" i="1"/>
  <c r="K309" i="1"/>
  <c r="L309" i="1"/>
  <c r="D310" i="1"/>
  <c r="E310" i="1"/>
  <c r="F310" i="1"/>
  <c r="G310" i="1"/>
  <c r="H310" i="1"/>
  <c r="I310" i="1"/>
  <c r="J310" i="1"/>
  <c r="K310" i="1"/>
  <c r="L310" i="1"/>
  <c r="D311" i="1"/>
  <c r="E311" i="1"/>
  <c r="F311" i="1"/>
  <c r="G311" i="1"/>
  <c r="H311" i="1"/>
  <c r="I311" i="1"/>
  <c r="J311" i="1"/>
  <c r="K311" i="1"/>
  <c r="L311" i="1"/>
  <c r="D312" i="1"/>
  <c r="E312" i="1"/>
  <c r="F312" i="1"/>
  <c r="G312" i="1"/>
  <c r="H312" i="1"/>
  <c r="I312" i="1"/>
  <c r="J312" i="1"/>
  <c r="K312" i="1"/>
  <c r="L312" i="1"/>
  <c r="D313" i="1"/>
  <c r="E313" i="1"/>
  <c r="F313" i="1"/>
  <c r="G313" i="1"/>
  <c r="H313" i="1"/>
  <c r="I313" i="1"/>
  <c r="J313" i="1"/>
  <c r="K313" i="1"/>
  <c r="L313" i="1"/>
  <c r="D314" i="1"/>
  <c r="E314" i="1"/>
  <c r="F314" i="1"/>
  <c r="G314" i="1"/>
  <c r="H314" i="1"/>
  <c r="I314" i="1"/>
  <c r="J314" i="1"/>
  <c r="K314" i="1"/>
  <c r="L314" i="1"/>
  <c r="D315" i="1"/>
  <c r="E315" i="1"/>
  <c r="F315" i="1"/>
  <c r="G315" i="1"/>
  <c r="H315" i="1"/>
  <c r="I315" i="1"/>
  <c r="J315" i="1"/>
  <c r="K315" i="1"/>
  <c r="L315" i="1"/>
  <c r="D316" i="1"/>
  <c r="E316" i="1"/>
  <c r="F316" i="1"/>
  <c r="G316" i="1"/>
  <c r="H316" i="1"/>
  <c r="I316" i="1"/>
  <c r="J316" i="1"/>
  <c r="K316" i="1"/>
  <c r="L316" i="1"/>
  <c r="D317" i="1"/>
  <c r="E317" i="1"/>
  <c r="F317" i="1"/>
  <c r="G317" i="1"/>
  <c r="H317" i="1"/>
  <c r="I317" i="1"/>
  <c r="J317" i="1"/>
  <c r="K317" i="1"/>
  <c r="L317" i="1"/>
  <c r="D318" i="1"/>
  <c r="E318" i="1"/>
  <c r="F318" i="1"/>
  <c r="G318" i="1"/>
  <c r="H318" i="1"/>
  <c r="I318" i="1"/>
  <c r="J318" i="1"/>
  <c r="K318" i="1"/>
  <c r="L318" i="1"/>
  <c r="D319" i="1"/>
  <c r="E319" i="1"/>
  <c r="F319" i="1"/>
  <c r="G319" i="1"/>
  <c r="H319" i="1"/>
  <c r="I319" i="1"/>
  <c r="J319" i="1"/>
  <c r="K319" i="1"/>
  <c r="L319" i="1"/>
  <c r="D320" i="1"/>
  <c r="E320" i="1"/>
  <c r="F320" i="1"/>
  <c r="G320" i="1"/>
  <c r="H320" i="1"/>
  <c r="I320" i="1"/>
  <c r="J320" i="1"/>
  <c r="K320" i="1"/>
  <c r="L320" i="1"/>
  <c r="D321" i="1"/>
  <c r="E321" i="1"/>
  <c r="F321" i="1"/>
  <c r="G321" i="1"/>
  <c r="H321" i="1"/>
  <c r="I321" i="1"/>
  <c r="J321" i="1"/>
  <c r="K321" i="1"/>
  <c r="L321" i="1"/>
  <c r="D322" i="1"/>
  <c r="E322" i="1"/>
  <c r="F322" i="1"/>
  <c r="G322" i="1"/>
  <c r="H322" i="1"/>
  <c r="I322" i="1"/>
  <c r="J322" i="1"/>
  <c r="K322" i="1"/>
  <c r="L322" i="1"/>
  <c r="D323" i="1"/>
  <c r="E323" i="1"/>
  <c r="F323" i="1"/>
  <c r="G323" i="1"/>
  <c r="H323" i="1"/>
  <c r="I323" i="1"/>
  <c r="J323" i="1"/>
  <c r="K323" i="1"/>
  <c r="L323" i="1"/>
  <c r="D324" i="1"/>
  <c r="E324" i="1"/>
  <c r="F324" i="1"/>
  <c r="G324" i="1"/>
  <c r="H324" i="1"/>
  <c r="I324" i="1"/>
  <c r="J324" i="1"/>
  <c r="K324" i="1"/>
  <c r="L324" i="1"/>
  <c r="C324" i="1"/>
  <c r="C323" i="1"/>
  <c r="C322" i="1"/>
  <c r="C321" i="1"/>
  <c r="C320" i="1"/>
  <c r="C319" i="1"/>
  <c r="C318" i="1"/>
  <c r="C317" i="1"/>
  <c r="C316" i="1"/>
  <c r="C315" i="1"/>
  <c r="C314" i="1"/>
  <c r="C313" i="1"/>
  <c r="C312" i="1"/>
  <c r="C311" i="1"/>
  <c r="C310" i="1"/>
  <c r="C309" i="1"/>
  <c r="C308" i="1"/>
  <c r="C307" i="1"/>
  <c r="C306" i="1"/>
  <c r="C305" i="1"/>
  <c r="C304" i="1"/>
  <c r="C303" i="1"/>
  <c r="C302" i="1"/>
  <c r="C301" i="1"/>
  <c r="C254" i="1"/>
  <c r="D254" i="1"/>
  <c r="E254" i="1"/>
  <c r="F254" i="1"/>
  <c r="G254" i="1"/>
  <c r="H254" i="1"/>
  <c r="I254" i="1"/>
  <c r="J254" i="1"/>
  <c r="K254" i="1"/>
  <c r="C255" i="1"/>
  <c r="D255" i="1"/>
  <c r="E255" i="1"/>
  <c r="F255" i="1"/>
  <c r="G255" i="1"/>
  <c r="H255" i="1"/>
  <c r="I255" i="1"/>
  <c r="J255" i="1"/>
  <c r="K255" i="1"/>
  <c r="C256" i="1"/>
  <c r="D256" i="1"/>
  <c r="E256" i="1"/>
  <c r="F256" i="1"/>
  <c r="G256" i="1"/>
  <c r="H256" i="1"/>
  <c r="I256" i="1"/>
  <c r="J256" i="1"/>
  <c r="K256" i="1"/>
  <c r="C257" i="1"/>
  <c r="D257" i="1"/>
  <c r="E257" i="1"/>
  <c r="F257" i="1"/>
  <c r="G257" i="1"/>
  <c r="H257" i="1"/>
  <c r="I257" i="1"/>
  <c r="J257" i="1"/>
  <c r="K257" i="1"/>
  <c r="C258" i="1"/>
  <c r="D258" i="1"/>
  <c r="E258" i="1"/>
  <c r="F258" i="1"/>
  <c r="G258" i="1"/>
  <c r="H258" i="1"/>
  <c r="I258" i="1"/>
  <c r="J258" i="1"/>
  <c r="K258" i="1"/>
  <c r="C259" i="1"/>
  <c r="D259" i="1"/>
  <c r="E259" i="1"/>
  <c r="F259" i="1"/>
  <c r="G259" i="1"/>
  <c r="H259" i="1"/>
  <c r="I259" i="1"/>
  <c r="J259" i="1"/>
  <c r="K259" i="1"/>
  <c r="C260" i="1"/>
  <c r="D260" i="1"/>
  <c r="E260" i="1"/>
  <c r="F260" i="1"/>
  <c r="G260" i="1"/>
  <c r="H260" i="1"/>
  <c r="I260" i="1"/>
  <c r="J260" i="1"/>
  <c r="K260" i="1"/>
  <c r="C261" i="1"/>
  <c r="D261" i="1"/>
  <c r="E261" i="1"/>
  <c r="F261" i="1"/>
  <c r="G261" i="1"/>
  <c r="H261" i="1"/>
  <c r="I261" i="1"/>
  <c r="J261" i="1"/>
  <c r="K261" i="1"/>
  <c r="C262" i="1"/>
  <c r="D262" i="1"/>
  <c r="E262" i="1"/>
  <c r="F262" i="1"/>
  <c r="G262" i="1"/>
  <c r="H262" i="1"/>
  <c r="I262" i="1"/>
  <c r="J262" i="1"/>
  <c r="K262" i="1"/>
  <c r="C263" i="1"/>
  <c r="D263" i="1"/>
  <c r="E263" i="1"/>
  <c r="F263" i="1"/>
  <c r="G263" i="1"/>
  <c r="H263" i="1"/>
  <c r="I263" i="1"/>
  <c r="J263" i="1"/>
  <c r="K263" i="1"/>
  <c r="C264" i="1"/>
  <c r="D264" i="1"/>
  <c r="E264" i="1"/>
  <c r="F264" i="1"/>
  <c r="G264" i="1"/>
  <c r="H264" i="1"/>
  <c r="I264" i="1"/>
  <c r="J264" i="1"/>
  <c r="K264" i="1"/>
  <c r="C265" i="1"/>
  <c r="D265" i="1"/>
  <c r="E265" i="1"/>
  <c r="F265" i="1"/>
  <c r="G265" i="1"/>
  <c r="H265" i="1"/>
  <c r="I265" i="1"/>
  <c r="J265" i="1"/>
  <c r="K265" i="1"/>
  <c r="C266" i="1"/>
  <c r="D266" i="1"/>
  <c r="E266" i="1"/>
  <c r="F266" i="1"/>
  <c r="G266" i="1"/>
  <c r="H266" i="1"/>
  <c r="I266" i="1"/>
  <c r="J266" i="1"/>
  <c r="K266" i="1"/>
  <c r="C267" i="1"/>
  <c r="D267" i="1"/>
  <c r="E267" i="1"/>
  <c r="F267" i="1"/>
  <c r="G267" i="1"/>
  <c r="H267" i="1"/>
  <c r="I267" i="1"/>
  <c r="J267" i="1"/>
  <c r="K267" i="1"/>
  <c r="C268" i="1"/>
  <c r="D268" i="1"/>
  <c r="E268" i="1"/>
  <c r="F268" i="1"/>
  <c r="G268" i="1"/>
  <c r="H268" i="1"/>
  <c r="I268" i="1"/>
  <c r="J268" i="1"/>
  <c r="K268" i="1"/>
  <c r="C269" i="1"/>
  <c r="D269" i="1"/>
  <c r="E269" i="1"/>
  <c r="F269" i="1"/>
  <c r="G269" i="1"/>
  <c r="H269" i="1"/>
  <c r="I269" i="1"/>
  <c r="J269" i="1"/>
  <c r="K269" i="1"/>
  <c r="C270" i="1"/>
  <c r="D270" i="1"/>
  <c r="E270" i="1"/>
  <c r="F270" i="1"/>
  <c r="G270" i="1"/>
  <c r="H270" i="1"/>
  <c r="I270" i="1"/>
  <c r="J270" i="1"/>
  <c r="K270" i="1"/>
  <c r="C271" i="1"/>
  <c r="D271" i="1"/>
  <c r="E271" i="1"/>
  <c r="F271" i="1"/>
  <c r="G271" i="1"/>
  <c r="H271" i="1"/>
  <c r="I271" i="1"/>
  <c r="J271" i="1"/>
  <c r="K271" i="1"/>
  <c r="C272" i="1"/>
  <c r="D272" i="1"/>
  <c r="E272" i="1"/>
  <c r="F272" i="1"/>
  <c r="G272" i="1"/>
  <c r="H272" i="1"/>
  <c r="I272" i="1"/>
  <c r="J272" i="1"/>
  <c r="K272" i="1"/>
  <c r="C273" i="1"/>
  <c r="D273" i="1"/>
  <c r="E273" i="1"/>
  <c r="F273" i="1"/>
  <c r="G273" i="1"/>
  <c r="H273" i="1"/>
  <c r="I273" i="1"/>
  <c r="J273" i="1"/>
  <c r="K273" i="1"/>
  <c r="C274" i="1"/>
  <c r="D274" i="1"/>
  <c r="E274" i="1"/>
  <c r="F274" i="1"/>
  <c r="G274" i="1"/>
  <c r="H274" i="1"/>
  <c r="I274" i="1"/>
  <c r="J274" i="1"/>
  <c r="K274" i="1"/>
  <c r="C275" i="1"/>
  <c r="D275" i="1"/>
  <c r="E275" i="1"/>
  <c r="F275" i="1"/>
  <c r="G275" i="1"/>
  <c r="H275" i="1"/>
  <c r="I275" i="1"/>
  <c r="J275" i="1"/>
  <c r="K275" i="1"/>
  <c r="C276" i="1"/>
  <c r="D276" i="1"/>
  <c r="E276" i="1"/>
  <c r="F276" i="1"/>
  <c r="G276" i="1"/>
  <c r="H276" i="1"/>
  <c r="I276" i="1"/>
  <c r="J276" i="1"/>
  <c r="K276" i="1"/>
  <c r="C277" i="1"/>
  <c r="D277" i="1"/>
  <c r="E277" i="1"/>
  <c r="F277" i="1"/>
  <c r="G277" i="1"/>
  <c r="H277" i="1"/>
  <c r="I277" i="1"/>
  <c r="J277" i="1"/>
  <c r="K277" i="1"/>
  <c r="B277" i="1"/>
  <c r="B276" i="1"/>
  <c r="B275" i="1"/>
  <c r="B274" i="1"/>
  <c r="B273" i="1"/>
  <c r="B272" i="1"/>
  <c r="B271" i="1"/>
  <c r="B270" i="1"/>
  <c r="B269" i="1"/>
  <c r="B268" i="1"/>
  <c r="B267" i="1"/>
  <c r="B266" i="1"/>
  <c r="B265" i="1"/>
  <c r="B264" i="1"/>
  <c r="B263" i="1"/>
  <c r="B262" i="1"/>
  <c r="B261" i="1"/>
  <c r="B260" i="1"/>
  <c r="B259" i="1"/>
  <c r="B258" i="1"/>
  <c r="B257" i="1"/>
  <c r="B256" i="1"/>
  <c r="B255" i="1"/>
  <c r="B254" i="1"/>
  <c r="B240" i="1"/>
  <c r="B239" i="1"/>
  <c r="B238" i="1"/>
  <c r="B237" i="1"/>
  <c r="B236" i="1"/>
  <c r="B235" i="1"/>
  <c r="B234" i="1"/>
  <c r="B233" i="1"/>
  <c r="B232" i="1"/>
  <c r="B231" i="1"/>
  <c r="B230" i="1"/>
  <c r="B229" i="1"/>
  <c r="B228" i="1"/>
  <c r="B227" i="1"/>
  <c r="B226" i="1"/>
  <c r="B225" i="1"/>
  <c r="B224" i="1"/>
  <c r="B223" i="1"/>
  <c r="B222" i="1"/>
  <c r="B221" i="1"/>
  <c r="B220" i="1"/>
  <c r="B219" i="1"/>
  <c r="B218" i="1"/>
  <c r="B217" i="1"/>
  <c r="B195" i="1"/>
  <c r="B194" i="1"/>
  <c r="B193" i="1"/>
  <c r="B192" i="1"/>
  <c r="B191" i="1"/>
  <c r="B190" i="1"/>
  <c r="B189" i="1"/>
  <c r="B188" i="1"/>
  <c r="B187" i="1"/>
  <c r="B186" i="1"/>
  <c r="B185" i="1"/>
  <c r="B184" i="1"/>
  <c r="B183" i="1"/>
  <c r="B182" i="1"/>
  <c r="B181" i="1"/>
  <c r="B180" i="1"/>
  <c r="B179" i="1"/>
  <c r="B178" i="1"/>
  <c r="B177" i="1"/>
  <c r="B176" i="1"/>
  <c r="B175" i="1"/>
  <c r="B174" i="1"/>
  <c r="B173" i="1"/>
  <c r="B172" i="1"/>
  <c r="C126" i="1"/>
  <c r="E126" i="1"/>
  <c r="G126" i="1"/>
  <c r="I126" i="1"/>
  <c r="C127" i="1"/>
  <c r="E127" i="1"/>
  <c r="G127" i="1"/>
  <c r="I127" i="1"/>
  <c r="C128" i="1"/>
  <c r="E128" i="1"/>
  <c r="G128" i="1"/>
  <c r="I128" i="1"/>
  <c r="C129" i="1"/>
  <c r="E129" i="1"/>
  <c r="G129" i="1"/>
  <c r="I129" i="1"/>
  <c r="C130" i="1"/>
  <c r="E130" i="1"/>
  <c r="G130" i="1"/>
  <c r="I130" i="1"/>
  <c r="C131" i="1"/>
  <c r="E131" i="1"/>
  <c r="G131" i="1"/>
  <c r="I131" i="1"/>
  <c r="C132" i="1"/>
  <c r="E132" i="1"/>
  <c r="G132" i="1"/>
  <c r="I132" i="1"/>
  <c r="C133" i="1"/>
  <c r="E133" i="1"/>
  <c r="G133" i="1"/>
  <c r="I133" i="1"/>
  <c r="C134" i="1"/>
  <c r="E134" i="1"/>
  <c r="G134" i="1"/>
  <c r="I134" i="1"/>
  <c r="C135" i="1"/>
  <c r="E135" i="1"/>
  <c r="G135" i="1"/>
  <c r="I135" i="1"/>
  <c r="C136" i="1"/>
  <c r="E136" i="1"/>
  <c r="G136" i="1"/>
  <c r="I136" i="1"/>
  <c r="C137" i="1"/>
  <c r="E137" i="1"/>
  <c r="G137" i="1"/>
  <c r="I137" i="1"/>
  <c r="C138" i="1"/>
  <c r="E138" i="1"/>
  <c r="G138" i="1"/>
  <c r="I138" i="1"/>
  <c r="C139" i="1"/>
  <c r="E139" i="1"/>
  <c r="G139" i="1"/>
  <c r="I139" i="1"/>
  <c r="C140" i="1"/>
  <c r="E140" i="1"/>
  <c r="G140" i="1"/>
  <c r="I140" i="1"/>
  <c r="C141" i="1"/>
  <c r="E141" i="1"/>
  <c r="G141" i="1"/>
  <c r="I141" i="1"/>
  <c r="C142" i="1"/>
  <c r="E142" i="1"/>
  <c r="G142" i="1"/>
  <c r="I142" i="1"/>
  <c r="C143" i="1"/>
  <c r="E143" i="1"/>
  <c r="G143" i="1"/>
  <c r="I143" i="1"/>
  <c r="C144" i="1"/>
  <c r="E144" i="1"/>
  <c r="G144" i="1"/>
  <c r="I144" i="1"/>
  <c r="C145" i="1"/>
  <c r="E145" i="1"/>
  <c r="G145" i="1"/>
  <c r="I145" i="1"/>
  <c r="C146" i="1"/>
  <c r="E146" i="1"/>
  <c r="G146" i="1"/>
  <c r="I146" i="1"/>
  <c r="C147" i="1"/>
  <c r="E147" i="1"/>
  <c r="G147" i="1"/>
  <c r="I147" i="1"/>
  <c r="C148" i="1"/>
  <c r="E148" i="1"/>
  <c r="G148" i="1"/>
  <c r="I148" i="1"/>
  <c r="C149" i="1"/>
  <c r="E149" i="1"/>
  <c r="G149" i="1"/>
  <c r="I149" i="1"/>
  <c r="B149" i="1"/>
  <c r="B148" i="1"/>
  <c r="B147" i="1"/>
  <c r="B146" i="1"/>
  <c r="B145" i="1"/>
  <c r="B144" i="1"/>
  <c r="B143" i="1"/>
  <c r="B142" i="1"/>
  <c r="B141" i="1"/>
  <c r="B140" i="1"/>
  <c r="B139" i="1"/>
  <c r="B138" i="1"/>
  <c r="B137" i="1"/>
  <c r="B136" i="1"/>
  <c r="B135" i="1"/>
  <c r="B134" i="1"/>
  <c r="B133" i="1"/>
  <c r="B132" i="1"/>
  <c r="B131" i="1"/>
  <c r="B130" i="1"/>
  <c r="B129" i="1"/>
  <c r="B128" i="1"/>
  <c r="B127" i="1"/>
  <c r="B126" i="1"/>
  <c r="C78" i="1"/>
  <c r="E78" i="1"/>
  <c r="G78" i="1"/>
  <c r="I78" i="1"/>
  <c r="K78" i="1"/>
  <c r="C79" i="1"/>
  <c r="E79" i="1"/>
  <c r="G79" i="1"/>
  <c r="I79" i="1"/>
  <c r="K79" i="1"/>
  <c r="C80" i="1"/>
  <c r="E80" i="1"/>
  <c r="G80" i="1"/>
  <c r="I80" i="1"/>
  <c r="K80" i="1"/>
  <c r="C81" i="1"/>
  <c r="E81" i="1"/>
  <c r="G81" i="1"/>
  <c r="I81" i="1"/>
  <c r="K81" i="1"/>
  <c r="C82" i="1"/>
  <c r="E82" i="1"/>
  <c r="G82" i="1"/>
  <c r="I82" i="1"/>
  <c r="K82" i="1"/>
  <c r="C83" i="1"/>
  <c r="E83" i="1"/>
  <c r="G83" i="1"/>
  <c r="I83" i="1"/>
  <c r="K83" i="1"/>
  <c r="C84" i="1"/>
  <c r="E84" i="1"/>
  <c r="G84" i="1"/>
  <c r="I84" i="1"/>
  <c r="K84" i="1"/>
  <c r="C85" i="1"/>
  <c r="E85" i="1"/>
  <c r="G85" i="1"/>
  <c r="I85" i="1"/>
  <c r="K85" i="1"/>
  <c r="C86" i="1"/>
  <c r="E86" i="1"/>
  <c r="G86" i="1"/>
  <c r="I86" i="1"/>
  <c r="K86" i="1"/>
  <c r="C87" i="1"/>
  <c r="E87" i="1"/>
  <c r="G87" i="1"/>
  <c r="I87" i="1"/>
  <c r="K87" i="1"/>
  <c r="C88" i="1"/>
  <c r="E88" i="1"/>
  <c r="G88" i="1"/>
  <c r="I88" i="1"/>
  <c r="K88" i="1"/>
  <c r="C89" i="1"/>
  <c r="E89" i="1"/>
  <c r="G89" i="1"/>
  <c r="I89" i="1"/>
  <c r="K89" i="1"/>
  <c r="C90" i="1"/>
  <c r="E90" i="1"/>
  <c r="G90" i="1"/>
  <c r="I90" i="1"/>
  <c r="K90" i="1"/>
  <c r="C91" i="1"/>
  <c r="E91" i="1"/>
  <c r="G91" i="1"/>
  <c r="I91" i="1"/>
  <c r="K91" i="1"/>
  <c r="C92" i="1"/>
  <c r="E92" i="1"/>
  <c r="G92" i="1"/>
  <c r="I92" i="1"/>
  <c r="K92" i="1"/>
  <c r="C93" i="1"/>
  <c r="E93" i="1"/>
  <c r="G93" i="1"/>
  <c r="I93" i="1"/>
  <c r="K93" i="1"/>
  <c r="C94" i="1"/>
  <c r="E94" i="1"/>
  <c r="G94" i="1"/>
  <c r="I94" i="1"/>
  <c r="K94" i="1"/>
  <c r="C95" i="1"/>
  <c r="E95" i="1"/>
  <c r="G95" i="1"/>
  <c r="I95" i="1"/>
  <c r="K95" i="1"/>
  <c r="C96" i="1"/>
  <c r="E96" i="1"/>
  <c r="G96" i="1"/>
  <c r="I96" i="1"/>
  <c r="K96" i="1"/>
  <c r="C97" i="1"/>
  <c r="E97" i="1"/>
  <c r="G97" i="1"/>
  <c r="I97" i="1"/>
  <c r="K97" i="1"/>
  <c r="C98" i="1"/>
  <c r="E98" i="1"/>
  <c r="G98" i="1"/>
  <c r="I98" i="1"/>
  <c r="K98" i="1"/>
  <c r="C99" i="1"/>
  <c r="E99" i="1"/>
  <c r="G99" i="1"/>
  <c r="I99" i="1"/>
  <c r="K99" i="1"/>
  <c r="C100" i="1"/>
  <c r="E100" i="1"/>
  <c r="G100" i="1"/>
  <c r="I100" i="1"/>
  <c r="K100" i="1"/>
  <c r="C101" i="1"/>
  <c r="E101" i="1"/>
  <c r="G101" i="1"/>
  <c r="I101" i="1"/>
  <c r="K101" i="1"/>
  <c r="B101" i="1"/>
  <c r="B100" i="1"/>
  <c r="B99" i="1"/>
  <c r="B98" i="1"/>
  <c r="B97" i="1"/>
  <c r="B96" i="1"/>
  <c r="B95" i="1"/>
  <c r="B94" i="1"/>
  <c r="B93" i="1"/>
  <c r="B92" i="1"/>
  <c r="B91" i="1"/>
  <c r="B90" i="1"/>
  <c r="B89" i="1"/>
  <c r="B88" i="1"/>
  <c r="B87" i="1"/>
  <c r="B86" i="1"/>
  <c r="B85" i="1"/>
  <c r="B84" i="1"/>
  <c r="B83" i="1"/>
  <c r="B82" i="1"/>
  <c r="B81" i="1"/>
  <c r="B80" i="1"/>
  <c r="B79" i="1"/>
  <c r="B78" i="1"/>
  <c r="C36" i="1"/>
  <c r="D36" i="1"/>
  <c r="E36" i="1"/>
  <c r="F36" i="1"/>
  <c r="G36" i="1"/>
  <c r="H36" i="1"/>
  <c r="I36" i="1"/>
  <c r="J36" i="1"/>
  <c r="K36" i="1"/>
  <c r="L36" i="1"/>
  <c r="C37" i="1"/>
  <c r="D37" i="1"/>
  <c r="E37" i="1"/>
  <c r="F37" i="1"/>
  <c r="G37" i="1"/>
  <c r="H37" i="1"/>
  <c r="I37" i="1"/>
  <c r="J37" i="1"/>
  <c r="K37" i="1"/>
  <c r="L37" i="1"/>
  <c r="C38" i="1"/>
  <c r="D38" i="1"/>
  <c r="E38" i="1"/>
  <c r="F38" i="1"/>
  <c r="G38" i="1"/>
  <c r="H38" i="1"/>
  <c r="I38" i="1"/>
  <c r="J38" i="1"/>
  <c r="K38" i="1"/>
  <c r="L38" i="1"/>
  <c r="C39" i="1"/>
  <c r="D39" i="1"/>
  <c r="E39" i="1"/>
  <c r="F39" i="1"/>
  <c r="G39" i="1"/>
  <c r="H39" i="1"/>
  <c r="I39" i="1"/>
  <c r="J39" i="1"/>
  <c r="K39" i="1"/>
  <c r="L39" i="1"/>
  <c r="M39" i="1"/>
  <c r="C40" i="1"/>
  <c r="D40" i="1"/>
  <c r="E40" i="1"/>
  <c r="F40" i="1"/>
  <c r="G40" i="1"/>
  <c r="H40" i="1"/>
  <c r="I40" i="1"/>
  <c r="J40" i="1"/>
  <c r="K40" i="1"/>
  <c r="L40" i="1"/>
  <c r="C41" i="1"/>
  <c r="D41" i="1"/>
  <c r="E41" i="1"/>
  <c r="F41" i="1"/>
  <c r="G41" i="1"/>
  <c r="H41" i="1"/>
  <c r="I41" i="1"/>
  <c r="J41" i="1"/>
  <c r="K41" i="1"/>
  <c r="L41" i="1"/>
  <c r="C42" i="1"/>
  <c r="D42" i="1"/>
  <c r="E42" i="1"/>
  <c r="F42" i="1"/>
  <c r="G42" i="1"/>
  <c r="H42" i="1"/>
  <c r="I42" i="1"/>
  <c r="J42" i="1"/>
  <c r="K42" i="1"/>
  <c r="L42" i="1"/>
  <c r="C43" i="1"/>
  <c r="D43" i="1"/>
  <c r="E43" i="1"/>
  <c r="F43" i="1"/>
  <c r="G43" i="1"/>
  <c r="H43" i="1"/>
  <c r="I43" i="1"/>
  <c r="J43" i="1"/>
  <c r="K43" i="1"/>
  <c r="L43" i="1"/>
  <c r="C44" i="1"/>
  <c r="D44" i="1"/>
  <c r="E44" i="1"/>
  <c r="F44" i="1"/>
  <c r="G44" i="1"/>
  <c r="H44" i="1"/>
  <c r="I44" i="1"/>
  <c r="J44" i="1"/>
  <c r="K44" i="1"/>
  <c r="L44" i="1"/>
  <c r="C45" i="1"/>
  <c r="D45" i="1"/>
  <c r="E45" i="1"/>
  <c r="F45" i="1"/>
  <c r="G45" i="1"/>
  <c r="H45" i="1"/>
  <c r="I45" i="1"/>
  <c r="J45" i="1"/>
  <c r="K45" i="1"/>
  <c r="L45" i="1"/>
  <c r="C46" i="1"/>
  <c r="D46" i="1"/>
  <c r="E46" i="1"/>
  <c r="F46" i="1"/>
  <c r="G46" i="1"/>
  <c r="H46" i="1"/>
  <c r="I46" i="1"/>
  <c r="J46" i="1"/>
  <c r="K46" i="1"/>
  <c r="L46" i="1"/>
  <c r="C47" i="1"/>
  <c r="D47" i="1"/>
  <c r="E47" i="1"/>
  <c r="F47" i="1"/>
  <c r="G47" i="1"/>
  <c r="H47" i="1"/>
  <c r="I47" i="1"/>
  <c r="J47" i="1"/>
  <c r="K47" i="1"/>
  <c r="L47" i="1"/>
  <c r="C48" i="1"/>
  <c r="D48" i="1"/>
  <c r="E48" i="1"/>
  <c r="F48" i="1"/>
  <c r="G48" i="1"/>
  <c r="H48" i="1"/>
  <c r="I48" i="1"/>
  <c r="J48" i="1"/>
  <c r="K48" i="1"/>
  <c r="L48" i="1"/>
  <c r="C49" i="1"/>
  <c r="D49" i="1"/>
  <c r="E49" i="1"/>
  <c r="F49" i="1"/>
  <c r="G49" i="1"/>
  <c r="H49" i="1"/>
  <c r="I49" i="1"/>
  <c r="J49" i="1"/>
  <c r="K49" i="1"/>
  <c r="L49" i="1"/>
  <c r="C50" i="1"/>
  <c r="D50" i="1"/>
  <c r="E50" i="1"/>
  <c r="F50" i="1"/>
  <c r="G50" i="1"/>
  <c r="H50" i="1"/>
  <c r="I50" i="1"/>
  <c r="J50" i="1"/>
  <c r="K50" i="1"/>
  <c r="L50" i="1"/>
  <c r="C51" i="1"/>
  <c r="D51" i="1"/>
  <c r="E51" i="1"/>
  <c r="F51" i="1"/>
  <c r="G51" i="1"/>
  <c r="H51" i="1"/>
  <c r="I51" i="1"/>
  <c r="J51" i="1"/>
  <c r="K51" i="1"/>
  <c r="L51" i="1"/>
  <c r="C52" i="1"/>
  <c r="D52" i="1"/>
  <c r="E52" i="1"/>
  <c r="F52" i="1"/>
  <c r="G52" i="1"/>
  <c r="H52" i="1"/>
  <c r="I52" i="1"/>
  <c r="J52" i="1"/>
  <c r="K52" i="1"/>
  <c r="L52" i="1"/>
  <c r="C53" i="1"/>
  <c r="D53" i="1"/>
  <c r="E53" i="1"/>
  <c r="F53" i="1"/>
  <c r="G53" i="1"/>
  <c r="H53" i="1"/>
  <c r="I53" i="1"/>
  <c r="J53" i="1"/>
  <c r="K53" i="1"/>
  <c r="L53" i="1"/>
  <c r="C54" i="1"/>
  <c r="D54" i="1"/>
  <c r="E54" i="1"/>
  <c r="F54" i="1"/>
  <c r="G54" i="1"/>
  <c r="H54" i="1"/>
  <c r="I54" i="1"/>
  <c r="J54" i="1"/>
  <c r="K54" i="1"/>
  <c r="L54" i="1"/>
  <c r="M54" i="1"/>
  <c r="C55" i="1"/>
  <c r="D55" i="1"/>
  <c r="E55" i="1"/>
  <c r="F55" i="1"/>
  <c r="G55" i="1"/>
  <c r="H55" i="1"/>
  <c r="I55" i="1"/>
  <c r="J55" i="1"/>
  <c r="K55" i="1"/>
  <c r="L55" i="1"/>
  <c r="M55" i="1"/>
  <c r="C56" i="1"/>
  <c r="D56" i="1"/>
  <c r="E56" i="1"/>
  <c r="F56" i="1"/>
  <c r="G56" i="1"/>
  <c r="H56" i="1"/>
  <c r="I56" i="1"/>
  <c r="J56" i="1"/>
  <c r="K56" i="1"/>
  <c r="L56" i="1"/>
  <c r="C57" i="1"/>
  <c r="D57" i="1"/>
  <c r="E57" i="1"/>
  <c r="F57" i="1"/>
  <c r="G57" i="1"/>
  <c r="H57" i="1"/>
  <c r="I57" i="1"/>
  <c r="J57" i="1"/>
  <c r="K57" i="1"/>
  <c r="L57" i="1"/>
  <c r="M57" i="1"/>
  <c r="C58" i="1"/>
  <c r="D58" i="1"/>
  <c r="E58" i="1"/>
  <c r="F58" i="1"/>
  <c r="G58" i="1"/>
  <c r="H58" i="1"/>
  <c r="I58" i="1"/>
  <c r="J58" i="1"/>
  <c r="K58" i="1"/>
  <c r="L58" i="1"/>
  <c r="C59" i="1"/>
  <c r="D59" i="1"/>
  <c r="E59" i="1"/>
  <c r="F59" i="1"/>
  <c r="G59" i="1"/>
  <c r="H59" i="1"/>
  <c r="I59" i="1"/>
  <c r="J59" i="1"/>
  <c r="K59" i="1"/>
  <c r="L59" i="1"/>
  <c r="M59" i="1"/>
  <c r="B59" i="1"/>
  <c r="B58" i="1"/>
  <c r="B57" i="1"/>
  <c r="B56" i="1"/>
  <c r="B55" i="1"/>
  <c r="B54" i="1"/>
  <c r="B53" i="1"/>
  <c r="B52" i="1"/>
  <c r="B51" i="1"/>
  <c r="B50" i="1"/>
  <c r="B49" i="1"/>
  <c r="B48" i="1"/>
  <c r="B47" i="1"/>
  <c r="B46" i="1"/>
  <c r="B45" i="1"/>
  <c r="B44" i="1"/>
  <c r="B43" i="1"/>
  <c r="B42" i="1"/>
  <c r="B41" i="1"/>
  <c r="B40" i="1"/>
  <c r="B39" i="1"/>
  <c r="B38" i="1"/>
  <c r="B37" i="1"/>
  <c r="B36" i="1"/>
  <c r="J149" i="1" l="1"/>
  <c r="H149" i="1"/>
  <c r="F149" i="1"/>
  <c r="L101" i="1"/>
  <c r="J101" i="1"/>
  <c r="H101" i="1"/>
  <c r="F101" i="1"/>
  <c r="J148" i="1"/>
  <c r="H148" i="1"/>
  <c r="F148" i="1"/>
  <c r="L100" i="1"/>
  <c r="J100" i="1"/>
  <c r="H100" i="1"/>
  <c r="F100" i="1"/>
  <c r="J147" i="1"/>
  <c r="H147" i="1"/>
  <c r="F147" i="1"/>
  <c r="L99" i="1"/>
  <c r="J99" i="1"/>
  <c r="H99" i="1"/>
  <c r="F99" i="1"/>
  <c r="J146" i="1"/>
  <c r="H146" i="1"/>
  <c r="F146" i="1"/>
  <c r="L98" i="1"/>
  <c r="J98" i="1"/>
  <c r="H98" i="1"/>
  <c r="F98" i="1"/>
  <c r="J145" i="1"/>
  <c r="H145" i="1"/>
  <c r="F145" i="1"/>
  <c r="L97" i="1"/>
  <c r="J97" i="1"/>
  <c r="H97" i="1"/>
  <c r="F97" i="1"/>
  <c r="J144" i="1"/>
  <c r="H144" i="1"/>
  <c r="F144" i="1"/>
  <c r="L96" i="1"/>
  <c r="J96" i="1"/>
  <c r="H96" i="1"/>
  <c r="F96" i="1"/>
  <c r="J143" i="1"/>
  <c r="H143" i="1"/>
  <c r="F143" i="1"/>
  <c r="L95" i="1"/>
  <c r="J95" i="1"/>
  <c r="H95" i="1"/>
  <c r="F95" i="1"/>
  <c r="J142" i="1"/>
  <c r="H142" i="1"/>
  <c r="F142" i="1"/>
  <c r="L94" i="1"/>
  <c r="J94" i="1"/>
  <c r="H94" i="1"/>
  <c r="F94" i="1"/>
  <c r="J141" i="1"/>
  <c r="H141" i="1"/>
  <c r="F141" i="1"/>
  <c r="L93" i="1"/>
  <c r="J93" i="1"/>
  <c r="H93" i="1"/>
  <c r="F93" i="1"/>
  <c r="J140" i="1"/>
  <c r="H140" i="1"/>
  <c r="F140" i="1"/>
  <c r="L92" i="1"/>
  <c r="J92" i="1"/>
  <c r="H92" i="1"/>
  <c r="F92" i="1"/>
  <c r="J139" i="1"/>
  <c r="H139" i="1"/>
  <c r="F139" i="1"/>
  <c r="L91" i="1"/>
  <c r="J91" i="1"/>
  <c r="H91" i="1"/>
  <c r="F91" i="1"/>
  <c r="J138" i="1"/>
  <c r="H138" i="1"/>
  <c r="F138" i="1"/>
  <c r="L90" i="1"/>
  <c r="J90" i="1"/>
  <c r="H90" i="1"/>
  <c r="F90" i="1"/>
  <c r="J137" i="1"/>
  <c r="H137" i="1"/>
  <c r="F137" i="1"/>
  <c r="L89" i="1"/>
  <c r="J89" i="1"/>
  <c r="H89" i="1"/>
  <c r="F89" i="1"/>
  <c r="J136" i="1"/>
  <c r="H136" i="1"/>
  <c r="F136" i="1"/>
  <c r="L88" i="1"/>
  <c r="J88" i="1"/>
  <c r="H88" i="1"/>
  <c r="F88" i="1"/>
  <c r="J135" i="1"/>
  <c r="H135" i="1"/>
  <c r="F135" i="1"/>
  <c r="L87" i="1"/>
  <c r="J87" i="1"/>
  <c r="H87" i="1"/>
  <c r="F87" i="1"/>
  <c r="J134" i="1"/>
  <c r="H134" i="1"/>
  <c r="F134" i="1"/>
  <c r="L86" i="1"/>
  <c r="J86" i="1"/>
  <c r="H86" i="1"/>
  <c r="F86" i="1"/>
  <c r="J133" i="1"/>
  <c r="H133" i="1"/>
  <c r="F133" i="1"/>
  <c r="L85" i="1"/>
  <c r="J85" i="1"/>
  <c r="H85" i="1"/>
  <c r="F85" i="1"/>
  <c r="J132" i="1"/>
  <c r="H132" i="1"/>
  <c r="F132" i="1"/>
  <c r="L84" i="1"/>
  <c r="J84" i="1"/>
  <c r="H84" i="1"/>
  <c r="F84" i="1"/>
  <c r="J131" i="1"/>
  <c r="H131" i="1"/>
  <c r="F131" i="1"/>
  <c r="L83" i="1"/>
  <c r="J83" i="1"/>
  <c r="H83" i="1"/>
  <c r="F83" i="1"/>
  <c r="J130" i="1"/>
  <c r="H130" i="1"/>
  <c r="F130" i="1"/>
  <c r="L82" i="1"/>
  <c r="J82" i="1"/>
  <c r="H82" i="1"/>
  <c r="F82" i="1"/>
  <c r="J129" i="1"/>
  <c r="H129" i="1"/>
  <c r="F129" i="1"/>
  <c r="L81" i="1"/>
  <c r="J81" i="1"/>
  <c r="H81" i="1"/>
  <c r="F81" i="1"/>
  <c r="J128" i="1"/>
  <c r="H128" i="1"/>
  <c r="F128" i="1"/>
  <c r="L80" i="1"/>
  <c r="J80" i="1"/>
  <c r="H80" i="1"/>
  <c r="F80" i="1"/>
  <c r="J127" i="1"/>
  <c r="H127" i="1"/>
  <c r="F127" i="1"/>
  <c r="L79" i="1"/>
  <c r="J79" i="1"/>
  <c r="H79" i="1"/>
  <c r="F79" i="1"/>
  <c r="D173" i="1" l="1"/>
  <c r="D222" i="1"/>
  <c r="D85" i="1"/>
  <c r="D179" i="1"/>
  <c r="D228" i="1"/>
  <c r="D185" i="1"/>
  <c r="D143" i="1"/>
  <c r="D234" i="1"/>
  <c r="D191" i="1"/>
  <c r="D240" i="1"/>
  <c r="D80" i="1"/>
  <c r="D174" i="1"/>
  <c r="D223" i="1"/>
  <c r="D180" i="1"/>
  <c r="D138" i="1"/>
  <c r="D229" i="1"/>
  <c r="D186" i="1"/>
  <c r="D235" i="1"/>
  <c r="D98" i="1"/>
  <c r="D192" i="1"/>
  <c r="D224" i="1"/>
  <c r="D87" i="1"/>
  <c r="D181" i="1"/>
  <c r="D230" i="1"/>
  <c r="D187" i="1"/>
  <c r="D145" i="1"/>
  <c r="D236" i="1"/>
  <c r="D193" i="1"/>
  <c r="D128" i="1"/>
  <c r="D219" i="1"/>
  <c r="D176" i="1"/>
  <c r="D225" i="1"/>
  <c r="D88" i="1"/>
  <c r="D182" i="1"/>
  <c r="D231" i="1"/>
  <c r="D188" i="1"/>
  <c r="D146" i="1"/>
  <c r="D237" i="1"/>
  <c r="D194" i="1"/>
  <c r="D220" i="1"/>
  <c r="D83" i="1"/>
  <c r="D177" i="1"/>
  <c r="D226" i="1"/>
  <c r="D183" i="1"/>
  <c r="D141" i="1"/>
  <c r="D232" i="1"/>
  <c r="D189" i="1"/>
  <c r="D238" i="1"/>
  <c r="D101" i="1"/>
  <c r="D195" i="1"/>
  <c r="D218" i="1"/>
  <c r="D175" i="1"/>
  <c r="D130" i="1"/>
  <c r="D221" i="1"/>
  <c r="D178" i="1"/>
  <c r="D227" i="1"/>
  <c r="D90" i="1"/>
  <c r="D184" i="1"/>
  <c r="D233" i="1"/>
  <c r="D190" i="1"/>
  <c r="D148" i="1"/>
  <c r="D239" i="1"/>
  <c r="D96" i="1" l="1"/>
  <c r="D136" i="1"/>
  <c r="D81" i="1"/>
  <c r="D147" i="1"/>
  <c r="D89" i="1"/>
  <c r="D129" i="1"/>
  <c r="D94" i="1"/>
  <c r="D134" i="1"/>
  <c r="D93" i="1"/>
  <c r="D133" i="1"/>
  <c r="D144" i="1"/>
  <c r="D86" i="1"/>
  <c r="D149" i="1"/>
  <c r="D91" i="1"/>
  <c r="D131" i="1"/>
  <c r="D142" i="1"/>
  <c r="D84" i="1"/>
  <c r="D127" i="1"/>
  <c r="D95" i="1"/>
  <c r="D135" i="1"/>
  <c r="D100" i="1"/>
  <c r="D140" i="1"/>
  <c r="D82" i="1"/>
  <c r="D99" i="1"/>
  <c r="D139" i="1"/>
  <c r="D92" i="1"/>
  <c r="D132" i="1"/>
  <c r="D97" i="1"/>
  <c r="D137" i="1"/>
  <c r="D79" i="1"/>
  <c r="D346" i="1" l="1"/>
  <c r="E346" i="1"/>
  <c r="F346" i="1"/>
  <c r="G346" i="1"/>
  <c r="H346" i="1"/>
  <c r="I346" i="1"/>
  <c r="J346" i="1"/>
  <c r="K346" i="1"/>
  <c r="L346" i="1"/>
  <c r="D300" i="1"/>
  <c r="E300" i="1"/>
  <c r="F300" i="1"/>
  <c r="G300" i="1"/>
  <c r="H300" i="1"/>
  <c r="I300" i="1"/>
  <c r="J300" i="1"/>
  <c r="K300" i="1"/>
  <c r="L300" i="1"/>
  <c r="C253" i="1"/>
  <c r="C278" i="1" s="1"/>
  <c r="D253" i="1"/>
  <c r="D278" i="1" s="1"/>
  <c r="E253" i="1"/>
  <c r="E278" i="1" s="1"/>
  <c r="F253" i="1"/>
  <c r="F278" i="1" s="1"/>
  <c r="G253" i="1"/>
  <c r="G278" i="1" s="1"/>
  <c r="H253" i="1"/>
  <c r="H278" i="1" s="1"/>
  <c r="I253" i="1"/>
  <c r="I278" i="1" s="1"/>
  <c r="J253" i="1"/>
  <c r="J278" i="1" s="1"/>
  <c r="K253" i="1"/>
  <c r="K278" i="1" s="1"/>
  <c r="C125" i="1"/>
  <c r="E125" i="1"/>
  <c r="G125" i="1"/>
  <c r="I125" i="1"/>
  <c r="C77" i="1"/>
  <c r="E77" i="1"/>
  <c r="G77" i="1"/>
  <c r="I77" i="1"/>
  <c r="K77" i="1"/>
  <c r="C35" i="1"/>
  <c r="D35" i="1"/>
  <c r="E35" i="1"/>
  <c r="F35" i="1"/>
  <c r="G35" i="1"/>
  <c r="H35" i="1"/>
  <c r="I35" i="1"/>
  <c r="J35" i="1"/>
  <c r="K35" i="1"/>
  <c r="L35" i="1"/>
  <c r="M35" i="1"/>
  <c r="B35" i="1"/>
  <c r="A46" i="263"/>
  <c r="B54" i="263"/>
  <c r="B60" i="263"/>
  <c r="G170" i="1"/>
  <c r="A24" i="263"/>
  <c r="A23" i="263"/>
  <c r="A21" i="263"/>
  <c r="A5" i="263"/>
  <c r="F12" i="263"/>
  <c r="F11" i="263"/>
  <c r="G15" i="263"/>
  <c r="G16" i="263"/>
  <c r="G14" i="263"/>
  <c r="A13" i="263"/>
  <c r="A9" i="263"/>
  <c r="A10" i="263"/>
  <c r="A11" i="263"/>
  <c r="A12" i="263"/>
  <c r="A14" i="263"/>
  <c r="A15" i="263"/>
  <c r="A16" i="263"/>
  <c r="A8" i="263"/>
  <c r="A62" i="263"/>
  <c r="L59" i="263"/>
  <c r="K59" i="263"/>
  <c r="J59" i="263"/>
  <c r="I59" i="263"/>
  <c r="H59" i="263"/>
  <c r="G59" i="263"/>
  <c r="F59" i="263"/>
  <c r="E59" i="263"/>
  <c r="D59" i="263"/>
  <c r="C59" i="263"/>
  <c r="H58" i="263"/>
  <c r="C58" i="263"/>
  <c r="B57" i="263"/>
  <c r="L53" i="263"/>
  <c r="K53" i="263"/>
  <c r="J53" i="263"/>
  <c r="I53" i="263"/>
  <c r="H53" i="263"/>
  <c r="G53" i="263"/>
  <c r="F53" i="263"/>
  <c r="E53" i="263"/>
  <c r="D53" i="263"/>
  <c r="C53" i="263"/>
  <c r="H52" i="263"/>
  <c r="C52" i="263"/>
  <c r="B51" i="263"/>
  <c r="A49" i="263"/>
  <c r="K45" i="263"/>
  <c r="J45" i="263"/>
  <c r="I45" i="263"/>
  <c r="H45" i="263"/>
  <c r="G45" i="263"/>
  <c r="F45" i="263"/>
  <c r="E45" i="263"/>
  <c r="D45" i="263"/>
  <c r="C45" i="263"/>
  <c r="B45" i="263"/>
  <c r="H44" i="263"/>
  <c r="B44" i="263"/>
  <c r="A43" i="263"/>
  <c r="J126" i="1"/>
  <c r="H126" i="1"/>
  <c r="F126" i="1"/>
  <c r="L78" i="1"/>
  <c r="J78" i="1"/>
  <c r="H78" i="1"/>
  <c r="F78" i="1"/>
  <c r="M22" i="263"/>
  <c r="L22" i="263"/>
  <c r="K22" i="263"/>
  <c r="J22" i="263"/>
  <c r="I22" i="263"/>
  <c r="H22" i="263"/>
  <c r="G22" i="263"/>
  <c r="F22" i="263"/>
  <c r="E22" i="263"/>
  <c r="D22" i="263"/>
  <c r="C22" i="263"/>
  <c r="B22" i="263"/>
  <c r="A20" i="263"/>
  <c r="A19" i="263"/>
  <c r="A7" i="263"/>
  <c r="D6" i="263"/>
  <c r="C3" i="263"/>
  <c r="A1" i="263"/>
  <c r="F125" i="1"/>
  <c r="L34" i="2"/>
  <c r="L77" i="1" s="1"/>
  <c r="J77" i="1"/>
  <c r="H77" i="1"/>
  <c r="F77" i="1"/>
  <c r="C58" i="2"/>
  <c r="G163" i="1" l="1"/>
  <c r="J170" i="1"/>
  <c r="D172" i="1"/>
  <c r="D126" i="1"/>
  <c r="D217" i="1"/>
  <c r="M22" i="2"/>
  <c r="L22" i="2"/>
  <c r="L24" i="1"/>
  <c r="D78" i="1" l="1"/>
  <c r="L34" i="1"/>
  <c r="M34" i="1" s="1"/>
  <c r="D59" i="2"/>
  <c r="E59" i="2"/>
  <c r="F59" i="2"/>
  <c r="G59" i="2"/>
  <c r="H59" i="2"/>
  <c r="I59" i="2"/>
  <c r="J59" i="2"/>
  <c r="K59" i="2"/>
  <c r="L59" i="2"/>
  <c r="H58" i="2"/>
  <c r="D53" i="2"/>
  <c r="E53" i="2"/>
  <c r="F53" i="2"/>
  <c r="G53" i="2"/>
  <c r="H53" i="2"/>
  <c r="I53" i="2"/>
  <c r="J53" i="2"/>
  <c r="K53" i="2"/>
  <c r="L53" i="2"/>
  <c r="H52" i="2"/>
  <c r="C52" i="2"/>
  <c r="L371" i="1"/>
  <c r="K371" i="1"/>
  <c r="J371" i="1"/>
  <c r="G371" i="1"/>
  <c r="F371" i="1"/>
  <c r="E371" i="1"/>
  <c r="L339" i="1"/>
  <c r="K339" i="1"/>
  <c r="J339" i="1"/>
  <c r="G339" i="1"/>
  <c r="F339" i="1"/>
  <c r="E339" i="1"/>
  <c r="L325" i="1"/>
  <c r="K325" i="1"/>
  <c r="J325" i="1"/>
  <c r="G325" i="1"/>
  <c r="F325" i="1"/>
  <c r="E325" i="1"/>
  <c r="E241" i="1"/>
  <c r="K196" i="1"/>
  <c r="I196" i="1"/>
  <c r="E196" i="1"/>
  <c r="J154" i="1"/>
  <c r="J156" i="1"/>
  <c r="H156" i="1"/>
  <c r="J155" i="1"/>
  <c r="H155" i="1"/>
  <c r="H154" i="1"/>
  <c r="J153" i="1"/>
  <c r="H153" i="1"/>
  <c r="J152" i="1"/>
  <c r="H152" i="1"/>
  <c r="J151" i="1"/>
  <c r="H151" i="1"/>
  <c r="E150" i="1"/>
  <c r="K102" i="1"/>
  <c r="I102" i="1"/>
  <c r="G102" i="1"/>
  <c r="E102" i="1"/>
  <c r="H103" i="1"/>
  <c r="J103" i="1"/>
  <c r="L103" i="1"/>
  <c r="H104" i="1"/>
  <c r="J104" i="1"/>
  <c r="L104" i="1"/>
  <c r="H105" i="1"/>
  <c r="J105" i="1"/>
  <c r="L105" i="1"/>
  <c r="H106" i="1"/>
  <c r="L106" i="1"/>
  <c r="H107" i="1"/>
  <c r="J107" i="1"/>
  <c r="L107" i="1"/>
  <c r="L108" i="1"/>
  <c r="J108" i="1"/>
  <c r="H108" i="1"/>
  <c r="K293" i="1"/>
  <c r="L293" i="1"/>
  <c r="J293" i="1"/>
  <c r="F293" i="1"/>
  <c r="G293" i="1"/>
  <c r="E293" i="1"/>
  <c r="H119" i="1"/>
  <c r="H120" i="1"/>
  <c r="H121" i="1"/>
  <c r="H122" i="1"/>
  <c r="H123" i="1"/>
  <c r="J119" i="1"/>
  <c r="J120" i="1"/>
  <c r="J121" i="1"/>
  <c r="J122" i="1"/>
  <c r="J123" i="1"/>
  <c r="L71" i="1"/>
  <c r="L72" i="1"/>
  <c r="L73" i="1"/>
  <c r="L74" i="1"/>
  <c r="L75" i="1"/>
  <c r="J71" i="1"/>
  <c r="J72" i="1"/>
  <c r="J73" i="1"/>
  <c r="J74" i="1"/>
  <c r="J75" i="1"/>
  <c r="H71" i="1"/>
  <c r="H72" i="1"/>
  <c r="H73" i="1"/>
  <c r="H74" i="1"/>
  <c r="H75" i="1"/>
  <c r="I118" i="1"/>
  <c r="G118" i="1"/>
  <c r="E118" i="1"/>
  <c r="K70" i="1"/>
  <c r="I70" i="1"/>
  <c r="G70" i="1"/>
  <c r="C24" i="1"/>
  <c r="D24" i="1"/>
  <c r="E24" i="1"/>
  <c r="F24" i="1"/>
  <c r="G24" i="1"/>
  <c r="H24" i="1"/>
  <c r="I24" i="1"/>
  <c r="J24" i="1"/>
  <c r="K24" i="1"/>
  <c r="B24" i="1"/>
  <c r="L196" i="1" l="1"/>
  <c r="L241" i="1"/>
  <c r="H241" i="1"/>
  <c r="N196" i="1"/>
  <c r="H196" i="1"/>
  <c r="J196" i="1"/>
  <c r="I163" i="1"/>
  <c r="J163" i="1" s="1"/>
  <c r="H70" i="1"/>
  <c r="L23" i="1"/>
  <c r="M23" i="1" s="1"/>
  <c r="L345" i="1"/>
  <c r="L338" i="1" s="1"/>
  <c r="K345" i="1"/>
  <c r="K338" i="1" s="1"/>
  <c r="H118" i="1"/>
  <c r="J102" i="1"/>
  <c r="J150" i="1"/>
  <c r="H102" i="1"/>
  <c r="L102" i="1"/>
  <c r="H150" i="1"/>
  <c r="J70" i="1"/>
  <c r="L70" i="1"/>
  <c r="I299" i="1"/>
  <c r="I292" i="1" s="1"/>
  <c r="L299" i="1"/>
  <c r="L292" i="1" s="1"/>
  <c r="H299" i="1"/>
  <c r="H292" i="1" s="1"/>
  <c r="D299" i="1"/>
  <c r="D292" i="1" s="1"/>
  <c r="E299" i="1"/>
  <c r="E292" i="1" s="1"/>
  <c r="K299" i="1"/>
  <c r="K292" i="1" s="1"/>
  <c r="G299" i="1"/>
  <c r="G292" i="1" s="1"/>
  <c r="J299" i="1"/>
  <c r="J292" i="1" s="1"/>
  <c r="F299" i="1"/>
  <c r="F292" i="1" s="1"/>
  <c r="J118" i="1"/>
  <c r="C346" i="1"/>
  <c r="C300" i="1"/>
  <c r="B171" i="1"/>
  <c r="B77" i="1"/>
  <c r="B76" i="1" s="1"/>
  <c r="H10" i="1"/>
  <c r="A62" i="2"/>
  <c r="C59" i="2"/>
  <c r="B57" i="2"/>
  <c r="C53" i="2"/>
  <c r="B51" i="2"/>
  <c r="A49" i="2"/>
  <c r="K45" i="2"/>
  <c r="J45" i="2"/>
  <c r="I45" i="2"/>
  <c r="H45" i="2"/>
  <c r="G45" i="2"/>
  <c r="F45" i="2"/>
  <c r="E45" i="2"/>
  <c r="D45" i="2"/>
  <c r="C45" i="2"/>
  <c r="B45" i="2"/>
  <c r="H44" i="2"/>
  <c r="B44" i="2"/>
  <c r="A43" i="2"/>
  <c r="B38" i="2"/>
  <c r="J35" i="2"/>
  <c r="H125" i="1"/>
  <c r="L33" i="2"/>
  <c r="K33" i="2"/>
  <c r="J33" i="2"/>
  <c r="I33" i="2"/>
  <c r="H33" i="2"/>
  <c r="G33" i="2"/>
  <c r="F33" i="2"/>
  <c r="E33" i="2"/>
  <c r="D33" i="2"/>
  <c r="C33" i="2"/>
  <c r="B32" i="2"/>
  <c r="J30" i="2"/>
  <c r="D35" i="2" s="1"/>
  <c r="D41" i="2" s="1"/>
  <c r="G30" i="2"/>
  <c r="E30" i="2"/>
  <c r="D34" i="2" s="1"/>
  <c r="D40" i="2" s="1"/>
  <c r="B30" i="2"/>
  <c r="A27" i="2"/>
  <c r="K22" i="2"/>
  <c r="J22" i="2"/>
  <c r="I22" i="2"/>
  <c r="H22" i="2"/>
  <c r="G22" i="2"/>
  <c r="F22" i="2"/>
  <c r="E22" i="2"/>
  <c r="D22" i="2"/>
  <c r="C22" i="2"/>
  <c r="B22" i="2"/>
  <c r="A20" i="2"/>
  <c r="A19" i="2"/>
  <c r="A7" i="2"/>
  <c r="D6" i="2"/>
  <c r="C3" i="2"/>
  <c r="A1" i="2"/>
  <c r="B253" i="1"/>
  <c r="B278" i="1" s="1"/>
  <c r="B216" i="1"/>
  <c r="B125" i="1"/>
  <c r="H12" i="1"/>
  <c r="H11" i="1"/>
  <c r="J125" i="1" l="1"/>
  <c r="J41" i="2"/>
  <c r="J216" i="1" s="1"/>
  <c r="D125" i="1"/>
  <c r="D216" i="1"/>
  <c r="D171" i="1"/>
  <c r="E64" i="1"/>
  <c r="M24" i="1"/>
  <c r="E112" i="1"/>
  <c r="I345" i="1"/>
  <c r="I338" i="1" s="1"/>
  <c r="E345" i="1"/>
  <c r="E338" i="1" s="1"/>
  <c r="F345" i="1"/>
  <c r="F338" i="1" s="1"/>
  <c r="H345" i="1"/>
  <c r="H338" i="1" s="1"/>
  <c r="D345" i="1"/>
  <c r="D338" i="1" s="1"/>
  <c r="J345" i="1"/>
  <c r="J338" i="1" s="1"/>
  <c r="C345" i="1"/>
  <c r="C338" i="1" s="1"/>
  <c r="G345" i="1"/>
  <c r="G338" i="1" s="1"/>
  <c r="C299" i="1"/>
  <c r="C292" i="1" s="1"/>
  <c r="B215" i="1"/>
  <c r="B208" i="1" s="1"/>
  <c r="E215" i="1"/>
  <c r="C215" i="1"/>
  <c r="C208" i="1" s="1"/>
  <c r="K170" i="1"/>
  <c r="K163" i="1" s="1"/>
  <c r="B170" i="1"/>
  <c r="B163" i="1" s="1"/>
  <c r="M256" i="1"/>
  <c r="E170" i="1"/>
  <c r="M274" i="1"/>
  <c r="M270" i="1"/>
  <c r="M266" i="1"/>
  <c r="M262" i="1"/>
  <c r="M258" i="1"/>
  <c r="M254" i="1"/>
  <c r="I124" i="1"/>
  <c r="I117" i="1" s="1"/>
  <c r="M268" i="1"/>
  <c r="M264" i="1"/>
  <c r="C124" i="1"/>
  <c r="C117" i="1" s="1"/>
  <c r="G124" i="1"/>
  <c r="G117" i="1" s="1"/>
  <c r="B124" i="1"/>
  <c r="B117" i="1" s="1"/>
  <c r="E124" i="1"/>
  <c r="E117" i="1" s="1"/>
  <c r="K76" i="1"/>
  <c r="K69" i="1" s="1"/>
  <c r="C76" i="1"/>
  <c r="E76" i="1"/>
  <c r="E69" i="1" s="1"/>
  <c r="B69" i="1"/>
  <c r="I76" i="1"/>
  <c r="I69" i="1" s="1"/>
  <c r="G76" i="1"/>
  <c r="G69" i="1" s="1"/>
  <c r="M276" i="1"/>
  <c r="M272" i="1"/>
  <c r="M260" i="1"/>
  <c r="B34" i="1"/>
  <c r="B23" i="1" s="1"/>
  <c r="H34" i="1"/>
  <c r="H23" i="1" s="1"/>
  <c r="D34" i="1"/>
  <c r="D23" i="1" s="1"/>
  <c r="K34" i="1"/>
  <c r="K23" i="1" s="1"/>
  <c r="G34" i="1"/>
  <c r="G23" i="1" s="1"/>
  <c r="C34" i="1"/>
  <c r="C23" i="1" s="1"/>
  <c r="J34" i="1"/>
  <c r="J23" i="1" s="1"/>
  <c r="F34" i="1"/>
  <c r="F23" i="1" s="1"/>
  <c r="L255" i="1"/>
  <c r="L259" i="1"/>
  <c r="L263" i="1"/>
  <c r="L267" i="1"/>
  <c r="L271" i="1"/>
  <c r="L275" i="1"/>
  <c r="M277" i="1"/>
  <c r="L277" i="1"/>
  <c r="L276" i="1"/>
  <c r="M275" i="1"/>
  <c r="L274" i="1"/>
  <c r="M273" i="1"/>
  <c r="L273" i="1"/>
  <c r="L272" i="1"/>
  <c r="M271" i="1"/>
  <c r="L270" i="1"/>
  <c r="M269" i="1"/>
  <c r="L269" i="1"/>
  <c r="L268" i="1"/>
  <c r="M267" i="1"/>
  <c r="L266" i="1"/>
  <c r="M265" i="1"/>
  <c r="L265" i="1"/>
  <c r="L264" i="1"/>
  <c r="M263" i="1"/>
  <c r="L262" i="1"/>
  <c r="M261" i="1"/>
  <c r="L261" i="1"/>
  <c r="L260" i="1"/>
  <c r="M259" i="1"/>
  <c r="L258" i="1"/>
  <c r="M257" i="1"/>
  <c r="L256" i="1"/>
  <c r="M255" i="1"/>
  <c r="I34" i="1"/>
  <c r="I23" i="1" s="1"/>
  <c r="E34" i="1"/>
  <c r="E23" i="1" s="1"/>
  <c r="L257" i="1"/>
  <c r="L254" i="1"/>
  <c r="M253" i="1"/>
  <c r="L253" i="1"/>
  <c r="M280" i="1" l="1"/>
  <c r="J69" i="1"/>
  <c r="F209" i="1"/>
  <c r="F241" i="1"/>
  <c r="H69" i="1"/>
  <c r="F215" i="1"/>
  <c r="E208" i="1"/>
  <c r="L215" i="1"/>
  <c r="H215" i="1"/>
  <c r="L69" i="1"/>
  <c r="E163" i="1"/>
  <c r="L163" i="1" s="1"/>
  <c r="N170" i="1"/>
  <c r="H170" i="1"/>
  <c r="D77" i="1"/>
  <c r="L170" i="1"/>
  <c r="D76" i="1"/>
  <c r="F76" i="1"/>
  <c r="F124" i="1"/>
  <c r="D124" i="1"/>
  <c r="J76" i="1"/>
  <c r="L76" i="1"/>
  <c r="J124" i="1"/>
  <c r="H76" i="1"/>
  <c r="H124" i="1"/>
  <c r="C69" i="1"/>
  <c r="M287" i="1"/>
  <c r="M286" i="1"/>
  <c r="M285" i="1"/>
  <c r="M284" i="1"/>
  <c r="F285" i="1"/>
  <c r="F286" i="1"/>
  <c r="F284" i="1"/>
  <c r="M283" i="1"/>
  <c r="M281" i="1"/>
  <c r="F282" i="1"/>
  <c r="F281" i="1"/>
  <c r="F280" i="1"/>
  <c r="M282" i="1"/>
  <c r="C163" i="1" l="1"/>
  <c r="F163" i="1" s="1"/>
  <c r="D69" i="1"/>
  <c r="D163" i="1" s="1"/>
  <c r="D170" i="1" s="1"/>
  <c r="N163" i="1"/>
  <c r="H163" i="1"/>
  <c r="F69" i="1"/>
  <c r="F208" i="1"/>
  <c r="L208" i="1"/>
  <c r="H208" i="1"/>
  <c r="F102" i="1"/>
  <c r="F70" i="1"/>
  <c r="F117" i="1"/>
  <c r="F118" i="1"/>
  <c r="F150" i="1"/>
  <c r="H117" i="1"/>
  <c r="D117" i="1"/>
  <c r="J117" i="1"/>
  <c r="D208" i="1" l="1"/>
  <c r="D215" i="1" s="1"/>
  <c r="F164" i="1"/>
  <c r="F196" i="1"/>
  <c r="F170" i="1"/>
</calcChain>
</file>

<file path=xl/sharedStrings.xml><?xml version="1.0" encoding="utf-8"?>
<sst xmlns="http://schemas.openxmlformats.org/spreadsheetml/2006/main" count="893" uniqueCount="237">
  <si>
    <t>CỘNG HÒA XÃ HỘI CHỦ NGHĨA VIỆT NAM</t>
  </si>
  <si>
    <t>Độc lập – Tự do – Hạnh phúc</t>
  </si>
  <si>
    <t xml:space="preserve">BÁO CÁO TỔNG HỢP TUYẾN HUYỆN </t>
  </si>
  <si>
    <r>
      <t>I.</t>
    </r>
    <r>
      <rPr>
        <b/>
        <sz val="7"/>
        <color theme="1"/>
        <rFont val="Times New Roman"/>
        <family val="1"/>
      </rPr>
      <t xml:space="preserve">              </t>
    </r>
    <r>
      <rPr>
        <b/>
        <sz val="13"/>
        <color theme="1"/>
        <rFont val="Times New Roman"/>
        <family val="1"/>
      </rPr>
      <t>Thông tin chung</t>
    </r>
  </si>
  <si>
    <r>
      <t>II.</t>
    </r>
    <r>
      <rPr>
        <b/>
        <sz val="7"/>
        <color theme="1"/>
        <rFont val="Times New Roman"/>
        <family val="1"/>
      </rPr>
      <t xml:space="preserve">            </t>
    </r>
    <r>
      <rPr>
        <b/>
        <sz val="13"/>
        <color theme="1"/>
        <rFont val="Times New Roman"/>
        <family val="1"/>
      </rPr>
      <t>Kết quả hoạt động phòng chống bệnh không lây nhiễm</t>
    </r>
  </si>
  <si>
    <t>Số người được đo huyết áp</t>
  </si>
  <si>
    <t>Huyện</t>
  </si>
  <si>
    <t>Tăng huyết áp</t>
  </si>
  <si>
    <t>Đái tháo đường</t>
  </si>
  <si>
    <t>Nữ</t>
  </si>
  <si>
    <t>TTYT huyện:</t>
  </si>
  <si>
    <t>Dân số:</t>
  </si>
  <si>
    <t>Tổng số thôn bản:</t>
  </si>
  <si>
    <t>Thuốc điều trị THA</t>
  </si>
  <si>
    <t>Thuốc điều trị ĐTĐ</t>
  </si>
  <si>
    <t>Có thực hiện cấp thuốc 28-30 ngày cho phần lớn bệnh nhân ĐTĐ</t>
  </si>
  <si>
    <t>Nam</t>
  </si>
  <si>
    <t xml:space="preserve">             </t>
  </si>
  <si>
    <t>Có = 1
Không có = 0</t>
  </si>
  <si>
    <t>Kết quả</t>
  </si>
  <si>
    <t>TYT xã</t>
  </si>
  <si>
    <t>Số YTTB/CTV</t>
  </si>
  <si>
    <t>Số cán bộ TYT</t>
  </si>
  <si>
    <t>Tháng</t>
  </si>
  <si>
    <r>
      <t>Số người ≥</t>
    </r>
    <r>
      <rPr>
        <sz val="12"/>
        <color theme="1"/>
        <rFont val="Calibri"/>
        <family val="2"/>
      </rPr>
      <t xml:space="preserve"> </t>
    </r>
    <r>
      <rPr>
        <sz val="12"/>
        <color theme="1"/>
        <rFont val="Calibri"/>
        <family val="2"/>
        <scheme val="minor"/>
      </rPr>
      <t>40 tuổi:</t>
    </r>
  </si>
  <si>
    <r>
      <t>Có thuốc</t>
    </r>
    <r>
      <rPr>
        <sz val="12"/>
        <color theme="1"/>
        <rFont val="Times New Roman"/>
        <family val="1"/>
      </rPr>
      <t xml:space="preserve"> chẹn kênh can xi (bao gồm cả viên kết hợp có thành phần này)</t>
    </r>
  </si>
  <si>
    <r>
      <t>Có thuốc</t>
    </r>
    <r>
      <rPr>
        <sz val="12"/>
        <color theme="1"/>
        <rFont val="Times New Roman"/>
        <family val="1"/>
      </rPr>
      <t xml:space="preserve"> ức chế men chuyển và/hoặc ức chế thụ thể (bao gồm cả viên kết hợp có thành phần này)</t>
    </r>
  </si>
  <si>
    <r>
      <t>Có thuốc</t>
    </r>
    <r>
      <rPr>
        <sz val="12"/>
        <color theme="1"/>
        <rFont val="Times New Roman"/>
        <family val="1"/>
      </rPr>
      <t xml:space="preserve"> lợi tiểu thiazide hoặc tương tự (bao gồm cả viên kết hợp có thành phần này)</t>
    </r>
  </si>
  <si>
    <r>
      <t>Có thuốc</t>
    </r>
    <r>
      <rPr>
        <sz val="12"/>
        <color theme="1"/>
        <rFont val="Times New Roman"/>
        <family val="1"/>
      </rPr>
      <t xml:space="preserve"> Metformin</t>
    </r>
  </si>
  <si>
    <r>
      <t>Có thuốc</t>
    </r>
    <r>
      <rPr>
        <sz val="12"/>
        <color theme="1"/>
        <rFont val="Times New Roman"/>
        <family val="1"/>
      </rPr>
      <t xml:space="preserve"> Gliclazide</t>
    </r>
  </si>
  <si>
    <r>
      <t xml:space="preserve">Số người </t>
    </r>
    <r>
      <rPr>
        <sz val="12"/>
        <color theme="1"/>
        <rFont val="Times New Roman"/>
        <family val="1"/>
      </rPr>
      <t>≥</t>
    </r>
    <r>
      <rPr>
        <sz val="10.55"/>
        <color theme="1"/>
        <rFont val="Calibri"/>
        <family val="2"/>
      </rPr>
      <t xml:space="preserve"> </t>
    </r>
    <r>
      <rPr>
        <sz val="12"/>
        <color theme="1"/>
        <rFont val="Calibri"/>
        <family val="2"/>
        <scheme val="minor"/>
      </rPr>
      <t>40 tuổi:</t>
    </r>
  </si>
  <si>
    <t>Tổng số thôn bản</t>
  </si>
  <si>
    <t>Tổng số YTTB/CTV</t>
  </si>
  <si>
    <t>Tổng số cán bộ TYT</t>
  </si>
  <si>
    <t>Các xã “Có” điền “1” không điền “0”.</t>
  </si>
  <si>
    <t>Màu Vàng tự động tính không cần nhập</t>
  </si>
  <si>
    <t>Số nhóm thuốc THA mà TYT có</t>
  </si>
  <si>
    <t>Số nhóm thuốc ĐTĐ mà TYT có</t>
  </si>
  <si>
    <t>Tỷ lệ % TYT có 1 nhóm thuốc THA</t>
  </si>
  <si>
    <t>Tỷ lệ % TYT có 2 nhóm thuốc THA</t>
  </si>
  <si>
    <t>Tỷ lệ % TYT có 3 nhóm thuốc THA</t>
  </si>
  <si>
    <t>Tỷ lệ % TYT có 1 nhóm thuốc ĐTĐ</t>
  </si>
  <si>
    <t>Tỷ lệ % TYT có 2 nhóm thuốc ĐTĐ</t>
  </si>
  <si>
    <t>Tỷ lệ % TYT chỉ có thuốc kết hợp điều trị ĐTĐ</t>
  </si>
  <si>
    <t>Số cộng dồn trong năm</t>
  </si>
  <si>
    <t>Năm</t>
  </si>
  <si>
    <t>Email:</t>
  </si>
  <si>
    <t>Tâm thần phân liệt</t>
  </si>
  <si>
    <t>Động kinh</t>
  </si>
  <si>
    <t>Số điện thoại liên hệ TTYT huyện</t>
  </si>
  <si>
    <t>Mầu xanh TTYT Huyện cần phải tổng hợp</t>
  </si>
  <si>
    <t xml:space="preserve">QUẢN LÝ ĐIỀU TRỊ BỆNH KHÔNG LÂY NHIỄM TẠI TRẠM Y TẾ </t>
  </si>
  <si>
    <t>Tổng số TYT của huyện</t>
  </si>
  <si>
    <t>Số lượng</t>
  </si>
  <si>
    <t>Tỷ lệ</t>
  </si>
  <si>
    <t xml:space="preserve">BÁO CÁO HOẠT ĐỘNG 
QUẢN LÝ ĐIỀU TRỊ BỆNH KHÔNG LÂY NHIỄM TẠI TRẠM Y TẾ </t>
  </si>
  <si>
    <t xml:space="preserve">Số điện thoại </t>
  </si>
  <si>
    <t>Bệnh KLN khác</t>
  </si>
  <si>
    <t>Số y, bác sỹ có CCHN</t>
  </si>
  <si>
    <t>Số TYT có 1 nhóm thuốc THA</t>
  </si>
  <si>
    <t>Số TYT có 2 nhóm thuốc THA</t>
  </si>
  <si>
    <t>Số TYT có 3 nhóm thuốc THA</t>
  </si>
  <si>
    <t>Tổng số TYT có từ 1-3 nhóm thuốc</t>
  </si>
  <si>
    <t>Số TYT có 1 nhóm thuốc ĐTĐ</t>
  </si>
  <si>
    <t>Số TYT có 2 nhóm thuốc ĐTĐ</t>
  </si>
  <si>
    <t>Số TYT chỉ có thuốc kết hợp điều trị ĐTĐ</t>
  </si>
  <si>
    <t>Tổng số TYT có 1-2 nhóm thuốc và thuốc KH điều trị ĐTĐ</t>
  </si>
  <si>
    <r>
      <t>Có thuốc</t>
    </r>
    <r>
      <rPr>
        <sz val="12"/>
        <color theme="1"/>
        <rFont val="Times New Roman"/>
        <family val="1"/>
      </rPr>
      <t xml:space="preserve"> kết hợp 2 loại đơn chất trên</t>
    </r>
  </si>
  <si>
    <r>
      <t>Có thuốc</t>
    </r>
    <r>
      <rPr>
        <sz val="12"/>
        <color theme="1"/>
        <rFont val="Times New Roman"/>
        <family val="1"/>
      </rPr>
      <t xml:space="preserve"> kết hợp 3 loại đơn chất trên</t>
    </r>
  </si>
  <si>
    <r>
      <t>Có thuốc</t>
    </r>
    <r>
      <rPr>
        <sz val="12"/>
        <color theme="1"/>
        <rFont val="Times New Roman"/>
        <family val="1"/>
      </rPr>
      <t xml:space="preserve"> kết hợp 2 loại trên</t>
    </r>
  </si>
  <si>
    <t>Bệnh phổi mạn tính (COPD/Hen)</t>
  </si>
  <si>
    <t>Ung thư các loại</t>
  </si>
  <si>
    <t>TT</t>
  </si>
  <si>
    <t>Họ và tên</t>
  </si>
  <si>
    <t>Nghề nghiệp</t>
  </si>
  <si>
    <t>Dân tộc</t>
  </si>
  <si>
    <t>Được CBYT chăm sóc khi tử vong</t>
  </si>
  <si>
    <t>ĐTĐ</t>
  </si>
  <si>
    <t>THA</t>
  </si>
  <si>
    <t>Số người được xác định nguy cơ cao ĐTĐ
(≥ 6 điểm)</t>
  </si>
  <si>
    <t>Số mắc tai biến mạch máu não
(do tất cả cơ sở y tế chẩn đoán không chỉ riêng TYT)</t>
  </si>
  <si>
    <t>Số người được xác định nghi ngờ THA
(Chỉ số huyết áp ≥140/90)</t>
  </si>
  <si>
    <t xml:space="preserve">Số thôn bản có YTTB/CTV </t>
  </si>
  <si>
    <t>Số BN mắc ĐTĐ ước tính (2% dân số)</t>
  </si>
  <si>
    <t xml:space="preserve"> Số BN mắc THA ước tính(12% dân số)</t>
  </si>
  <si>
    <t>Số TYT đăng ký KCB BHYT</t>
  </si>
  <si>
    <t>Số TYT thực hiện dự phòng, QLĐT BKLN</t>
  </si>
  <si>
    <t>Số TYT tham gia dự án</t>
  </si>
  <si>
    <t>Số TYT xã báo cáo tháng</t>
  </si>
  <si>
    <t>Số người được xét nghiệm đường huyết</t>
  </si>
  <si>
    <t>(Lấy số liệu từ sheet «sàng lọc phát hiện» của sổ theo dõi NCD điện tử)</t>
  </si>
  <si>
    <t>Email liên hệ TTYT huyện</t>
  </si>
  <si>
    <t>(Lấy số cộng dồn trong năm của TYT xã)</t>
  </si>
  <si>
    <t>Số người phát hiện nghi ngờ rối loạn đường huyết
(ĐH mao mạch
≥ 5.6 mmol/L)</t>
  </si>
  <si>
    <t>Mầu xanh TYT xã cần nhập thông tin</t>
  </si>
  <si>
    <t>Có bác sỹ làm việc không (Không=0; Có=1)</t>
  </si>
  <si>
    <t>Số TYT có bác sỹ làm việc</t>
  </si>
  <si>
    <t>Các cơ sở y tế tuyến huyện</t>
  </si>
  <si>
    <t>Cơ sở y tế tuyến Xã</t>
  </si>
  <si>
    <t>Cơ sở 1</t>
  </si>
  <si>
    <t>Cơ sở 2</t>
  </si>
  <si>
    <t>Cơ sở 3</t>
  </si>
  <si>
    <t>Cơ sở 4</t>
  </si>
  <si>
    <t>Cơ sở 5</t>
  </si>
  <si>
    <t>Cơ sở 6</t>
  </si>
  <si>
    <t>Cơ sở 7</t>
  </si>
  <si>
    <t>Cơ sở 8</t>
  </si>
  <si>
    <t>Cơ sở 9</t>
  </si>
  <si>
    <t>Mới phát hiện trong kỳ báo cáo</t>
  </si>
  <si>
    <t>Tổng số phát hiện</t>
  </si>
  <si>
    <t>Tổng số BN đang được quản lý</t>
  </si>
  <si>
    <t>Số BN được khám và cấp thuốc trong tháng vừa qua trong số BN được quản lý</t>
  </si>
  <si>
    <t>Số BN điều trị đạt hiệu quả trong số BN được quản lý</t>
  </si>
  <si>
    <t>Các Cơ sở y tế tư nhân</t>
  </si>
  <si>
    <t>Các cơ sở y tế tư nhân</t>
  </si>
  <si>
    <t>Các bệnh tuần hoàn</t>
  </si>
  <si>
    <t xml:space="preserve">Bệnh tim thiếu máu cục bộ </t>
  </si>
  <si>
    <t>Bệnh mạch máu não</t>
  </si>
  <si>
    <t>Bệnh phổi tắc nghẽn mạn tính và hen phế quản</t>
  </si>
  <si>
    <t>Các bệnh không lây nhiễm khác</t>
  </si>
  <si>
    <t>Tổng số tử vong do mọi nguyên nhân</t>
  </si>
  <si>
    <t>Mã ICD10</t>
  </si>
  <si>
    <t>C00-C97</t>
  </si>
  <si>
    <t>E10-E14</t>
  </si>
  <si>
    <t>I00-I99</t>
  </si>
  <si>
    <t>I20-I25</t>
  </si>
  <si>
    <t>I60-I69</t>
  </si>
  <si>
    <t>J40-J46</t>
  </si>
  <si>
    <t>Mã VN</t>
  </si>
  <si>
    <t>15-32</t>
  </si>
  <si>
    <t>37- 42</t>
  </si>
  <si>
    <t>43, 44</t>
  </si>
  <si>
    <t>Chung</t>
  </si>
  <si>
    <t>Tổng</t>
  </si>
  <si>
    <t>&lt;1 tuổi</t>
  </si>
  <si>
    <t>1- &lt;5</t>
  </si>
  <si>
    <t>5- &lt;10</t>
  </si>
  <si>
    <t>10- &lt;15</t>
  </si>
  <si>
    <t>15 -&lt;20</t>
  </si>
  <si>
    <t>20 -&lt;30</t>
  </si>
  <si>
    <t>30 -&lt;40</t>
  </si>
  <si>
    <t>40 -&lt;50</t>
  </si>
  <si>
    <t>50 -&lt;60</t>
  </si>
  <si>
    <t>60 - &lt;70</t>
  </si>
  <si>
    <t>70+</t>
  </si>
  <si>
    <t>Nhóm tuổi</t>
  </si>
  <si>
    <t>Giới</t>
  </si>
  <si>
    <t>Tổng số tử vong do các bệnh không lây nhiễm</t>
  </si>
  <si>
    <t>Tử vong do các nguyên nhân còn lại</t>
  </si>
  <si>
    <t>Số người ≥ 18 tuổi:</t>
  </si>
  <si>
    <r>
      <t>Số người ≥</t>
    </r>
    <r>
      <rPr>
        <sz val="12"/>
        <color theme="1"/>
        <rFont val="Calibri"/>
        <family val="2"/>
      </rPr>
      <t xml:space="preserve"> 18</t>
    </r>
    <r>
      <rPr>
        <sz val="12"/>
        <color theme="1"/>
        <rFont val="Calibri"/>
        <family val="2"/>
        <scheme val="minor"/>
      </rPr>
      <t xml:space="preserve"> tuổi:</t>
    </r>
  </si>
  <si>
    <r>
      <t>1.</t>
    </r>
    <r>
      <rPr>
        <b/>
        <sz val="7"/>
        <color theme="1"/>
        <rFont val="Times New Roman"/>
        <family val="1"/>
      </rPr>
      <t xml:space="preserve">    </t>
    </r>
    <r>
      <rPr>
        <b/>
        <sz val="13"/>
        <color theme="1"/>
        <rFont val="Times New Roman"/>
        <family val="1"/>
      </rPr>
      <t>Phát hiện người nguy cơ cao, tiền bệnh, nghi ngờ mắc bệnh, mắc bệnh và số người khám sức khỏe định kỳ</t>
    </r>
  </si>
  <si>
    <t>Số người được khám sức khỏe định kỳ</t>
  </si>
  <si>
    <r>
      <t>2.</t>
    </r>
    <r>
      <rPr>
        <b/>
        <sz val="7"/>
        <color theme="1"/>
        <rFont val="Times New Roman"/>
        <family val="1"/>
      </rPr>
      <t xml:space="preserve">    </t>
    </r>
    <r>
      <rPr>
        <b/>
        <sz val="13"/>
        <color theme="1"/>
        <rFont val="Times New Roman"/>
        <family val="1"/>
      </rPr>
      <t>Quản lý điều trị người bệnh tăng huyết áp và đái tháo đường tại các trạm y tế</t>
    </r>
  </si>
  <si>
    <t>Số người được sàng lọc nguy cơ ĐTĐ bằng bộ câu hỏi</t>
  </si>
  <si>
    <t>Số người được sàng lọc BPTNMT/  hen phế quản</t>
  </si>
  <si>
    <t>Số người được sàng lọc các bệnh ung thư</t>
  </si>
  <si>
    <t>Ngày, tháng ghi sổ</t>
  </si>
  <si>
    <t>Tuổi</t>
  </si>
  <si>
    <t>Địa chỉ</t>
  </si>
  <si>
    <t>Ngày tháng tử vong</t>
  </si>
  <si>
    <t>Nơi Tử vong</t>
  </si>
  <si>
    <t>Nguyên nhân chính gây tử vong</t>
  </si>
  <si>
    <t>Đã khám/điều trị tại CSYT trong vòng 30 ngày trước khi tử vong</t>
  </si>
  <si>
    <t>Được cấp giấy báo tử</t>
  </si>
  <si>
    <t>Màu xám không cần nhập</t>
  </si>
  <si>
    <t>Nhận xét</t>
  </si>
  <si>
    <t>Kiến nghị</t>
  </si>
  <si>
    <t>Tổng số phát hiện cộng dồn</t>
  </si>
  <si>
    <t>Có thực hiện cấp thuốc 28-30 ngày cho phần lớn bệnh nhân THA</t>
  </si>
  <si>
    <t>Số người được phát hiện thừa cân béo phì (BMI≥25 hoặc vòng eo to)</t>
  </si>
  <si>
    <t xml:space="preserve">a. Phát hiện và Quản lý điều trị THA trong tháng </t>
  </si>
  <si>
    <t xml:space="preserve">b. Phát hiện và Quản lý điều trị ĐTĐ trong tháng </t>
  </si>
  <si>
    <t>Tổng số BN đến khám và lấy thuốc cộng dồn</t>
  </si>
  <si>
    <t>BN đến khám và cấp thuốc  tháng vừa qua</t>
  </si>
  <si>
    <t xml:space="preserve">BN đến khám và cấp thuốc trong tháng vừa qua đạt mục tiêu điều trị </t>
  </si>
  <si>
    <t>Tổng số phát hiện trong kỳ báo cáo (cộng dồn)</t>
  </si>
  <si>
    <t xml:space="preserve">BN được khám và cấp thuốc tháng cuối của kỳ báo cáo </t>
  </si>
  <si>
    <t xml:space="preserve">Tổng số BN đang được quản lý trong kỳ báo cáo </t>
  </si>
  <si>
    <t>Sử dụng sổ theo dõi NCD điện tử
 (Không=0; Có=1)</t>
  </si>
  <si>
    <t xml:space="preserve">a. Phát hiện và Quản lý điều trị THA, ĐTĐ trong tháng </t>
  </si>
  <si>
    <t>BN đến khám và cấp thuốc trong tháng vừa qua đạt mục tiêu điều trị (chuẩn cũ)</t>
  </si>
  <si>
    <t>BN đến khám và cấp thuốc trong tháng vừa qua đạt mục tiêu điều trị (chuẩn 2020)</t>
  </si>
  <si>
    <t>Số TYT sử dụng sổ theo dõi NCD điện tử</t>
  </si>
  <si>
    <t>BN được quản lý điều trị đạt mục tiêu điều trị tại tháng cuối của kỳ báo cáo 
(chuẩn 2020)</t>
  </si>
  <si>
    <t>BN được quản lý điều trị đạt mục tiêu điều trị trong quý cuối của kỳ báo cáo 
(chuẩn 2020)</t>
  </si>
  <si>
    <t>BN được quản lý tại  đạt mục tiêu điều trị trong quý cuối của kỳ báo cáo 
(chuẩn cũ)</t>
  </si>
  <si>
    <t xml:space="preserve">BN được quản lý điều trị đạt mục tiêu điều trị tại tháng cuối của kỳ báo cáo </t>
  </si>
  <si>
    <t xml:space="preserve">BN được quản lý điều trị đạt mục tiêu điều trị trong quý cuối của kỳ báo cáo </t>
  </si>
  <si>
    <t>d. Phát hiện và Quản lý điều trị ĐTĐ trong kỳ báo cáo 3 tháng, 6 tháng, 9 tháng và 12 tháng</t>
  </si>
  <si>
    <t>c. Phát hiện và Quản lý điều trị THA trong kỳ báo cáo 3 tháng, 6 tháng, 9 tháng và 12 tháng</t>
  </si>
  <si>
    <t>Tỷ lệ % người được khám sức khỏe định kỳ so với tổng dân số ≥ 18 tuổi(70% dân số)</t>
  </si>
  <si>
    <t>b. Phát hiện và Quản lý điều trị THA, ĐTĐ trong kỳ báo cáo 3 tháng, 6 tháng, 9 tháng và 12 tháng</t>
  </si>
  <si>
    <t>a. Quản lý điều trị Tâm thần phân liệt và Động kinh</t>
  </si>
  <si>
    <t xml:space="preserve">b. Quản lý điều trị Bệnh phổi mạn tính (COPD và Hen) và BKLN khác </t>
  </si>
  <si>
    <t>Mới phát hiện trong tháng</t>
  </si>
  <si>
    <r>
      <t>III.</t>
    </r>
    <r>
      <rPr>
        <b/>
        <sz val="7"/>
        <color theme="1"/>
        <rFont val="Times New Roman"/>
        <family val="1"/>
      </rPr>
      <t xml:space="preserve">         </t>
    </r>
    <r>
      <rPr>
        <b/>
        <sz val="13"/>
        <color theme="1"/>
        <rFont val="Times New Roman"/>
        <family val="1"/>
      </rPr>
      <t xml:space="preserve">Tổng hợp cung ứng thuốc tại các TYT </t>
    </r>
  </si>
  <si>
    <t xml:space="preserve">IV. Quản lý điều trị các bệnh khác </t>
  </si>
  <si>
    <r>
      <t>V.</t>
    </r>
    <r>
      <rPr>
        <b/>
        <sz val="7"/>
        <color theme="1"/>
        <rFont val="Times New Roman"/>
        <family val="1"/>
      </rPr>
      <t xml:space="preserve"> </t>
    </r>
    <r>
      <rPr>
        <b/>
        <sz val="13"/>
        <color theme="1"/>
        <rFont val="Times New Roman"/>
        <family val="1"/>
      </rPr>
      <t xml:space="preserve">Báo cáo nguyên nhân tử vong </t>
    </r>
  </si>
  <si>
    <t>BÁO CÁO TỬ VONG</t>
  </si>
  <si>
    <t>Các nguyên nhân tử vong do BKLN</t>
  </si>
  <si>
    <t>Tỷ suất tử vong do mọi nguyên nhân</t>
  </si>
  <si>
    <t>Số tử vong trước 70 tuổi do các BKLN</t>
  </si>
  <si>
    <t>Tỷ lệ tử vong trước 70 tuổi do các BKLN</t>
  </si>
  <si>
    <t>Tỷ lệ tử vong trước 70 tuổi do các BKLN trên tổng số BN tử vong bởi mọi nguyên nhân</t>
  </si>
  <si>
    <t>Tỷ lệ tử vong do các BKLN trên tổng số BN tử vong do mọi nguyên nhân (mọi lứa tuổi)</t>
  </si>
  <si>
    <t>Số mới 
trong tháng</t>
  </si>
  <si>
    <t xml:space="preserve">       Mẫu báo cáo TTYT huyện-H0106</t>
  </si>
  <si>
    <t xml:space="preserve">       Mẫu báo cáo TYT xã - X0106</t>
  </si>
  <si>
    <t>Thiệu Hóa</t>
  </si>
  <si>
    <t>BVĐK Thiệu Hóa</t>
  </si>
  <si>
    <t>Xã Thiệu Toán</t>
  </si>
  <si>
    <t>Xã Thiệu Chính</t>
  </si>
  <si>
    <t>Xã Thiệu Hòa</t>
  </si>
  <si>
    <t>Xã Minh Tâm</t>
  </si>
  <si>
    <t>Xã Thiệu Viên</t>
  </si>
  <si>
    <t>Xã Thiệu Lý</t>
  </si>
  <si>
    <t>Xã Thiệu Vận</t>
  </si>
  <si>
    <t>Xã Thiệu Trung</t>
  </si>
  <si>
    <t>TT Thiệu Hóa</t>
  </si>
  <si>
    <t>Xã Thiệu Giao</t>
  </si>
  <si>
    <t>Xã Tân Châu</t>
  </si>
  <si>
    <t>Xã Thiệu Ngọc</t>
  </si>
  <si>
    <t>Xã Thiệu Vũ</t>
  </si>
  <si>
    <t>Xã Thiệu Tiến</t>
  </si>
  <si>
    <t>Xã Thiệu Thành</t>
  </si>
  <si>
    <t>Xã Thiệu Công</t>
  </si>
  <si>
    <t>Xã Thiệu Phúc</t>
  </si>
  <si>
    <t>Xã Thiệu Phú</t>
  </si>
  <si>
    <t>Xã Thiệu Long</t>
  </si>
  <si>
    <t>Xã Thiệu Nguyên</t>
  </si>
  <si>
    <t>Xã Thiệu Duy</t>
  </si>
  <si>
    <t>Xã Thiệu Giang</t>
  </si>
  <si>
    <t xml:space="preserve">Xã Thiệu Hợp </t>
  </si>
  <si>
    <t xml:space="preserve">Xã Thiệu Thịnh </t>
  </si>
  <si>
    <t>Xã Thiệu Quang</t>
  </si>
  <si>
    <t>BVĐK Đại An</t>
  </si>
</sst>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2"/>
      <color theme="1"/>
      <name val="Calibri"/>
      <family val="2"/>
      <scheme val="minor"/>
    </font>
    <font>
      <b/>
      <sz val="12"/>
      <color theme="1"/>
      <name val="Calibri"/>
      <family val="2"/>
      <scheme val="minor"/>
    </font>
    <font>
      <sz val="12"/>
      <color theme="1"/>
      <name val="Times New Roman"/>
      <family val="1"/>
    </font>
    <font>
      <b/>
      <sz val="12"/>
      <color theme="1"/>
      <name val="Times New Roman"/>
      <family val="1"/>
    </font>
    <font>
      <b/>
      <sz val="14"/>
      <color rgb="FFC00000"/>
      <name val="Times New Roman"/>
      <family val="1"/>
    </font>
    <font>
      <b/>
      <sz val="13"/>
      <color rgb="FFC00000"/>
      <name val="Times New Roman"/>
      <family val="1"/>
    </font>
    <font>
      <b/>
      <sz val="13"/>
      <color theme="1"/>
      <name val="Times New Roman"/>
      <family val="1"/>
    </font>
    <font>
      <b/>
      <sz val="7"/>
      <color theme="1"/>
      <name val="Times New Roman"/>
      <family val="1"/>
    </font>
    <font>
      <sz val="13"/>
      <color theme="1"/>
      <name val="Times New Roman"/>
      <family val="1"/>
    </font>
    <font>
      <i/>
      <sz val="13"/>
      <color theme="1"/>
      <name val="Times New Roman"/>
      <family val="1"/>
    </font>
    <font>
      <b/>
      <sz val="13"/>
      <color rgb="FF000000"/>
      <name val="Times New Roman"/>
      <family val="1"/>
    </font>
    <font>
      <b/>
      <i/>
      <sz val="13"/>
      <color theme="1"/>
      <name val="Times New Roman"/>
      <family val="1"/>
    </font>
    <font>
      <b/>
      <sz val="11"/>
      <color theme="1"/>
      <name val="Times New Roman"/>
      <family val="1"/>
    </font>
    <font>
      <sz val="12"/>
      <color theme="1"/>
      <name val="Calibri"/>
      <family val="2"/>
    </font>
    <font>
      <b/>
      <i/>
      <sz val="12"/>
      <color theme="1"/>
      <name val="Times New Roman"/>
      <family val="1"/>
    </font>
    <font>
      <i/>
      <sz val="12"/>
      <color theme="1"/>
      <name val="Times New Roman"/>
      <family val="1"/>
    </font>
    <font>
      <b/>
      <sz val="12"/>
      <color rgb="FFC00000"/>
      <name val="Times New Roman"/>
      <family val="1"/>
    </font>
    <font>
      <sz val="12"/>
      <color rgb="FF000000"/>
      <name val="Times New Roman"/>
      <family val="1"/>
    </font>
    <font>
      <sz val="10.55"/>
      <color theme="1"/>
      <name val="Calibri"/>
      <family val="2"/>
    </font>
    <font>
      <sz val="12"/>
      <color theme="1"/>
      <name val="Calibri"/>
      <family val="2"/>
      <scheme val="minor"/>
    </font>
    <font>
      <sz val="8"/>
      <name val="Calibri"/>
      <family val="2"/>
      <scheme val="minor"/>
    </font>
    <font>
      <sz val="12"/>
      <color theme="0"/>
      <name val="Calibri"/>
      <family val="2"/>
      <scheme val="minor"/>
    </font>
    <font>
      <sz val="13"/>
      <color rgb="FF000000"/>
      <name val="Times New Roman"/>
      <family val="1"/>
    </font>
    <font>
      <b/>
      <sz val="12"/>
      <color theme="0"/>
      <name val="Times New Roman"/>
      <family val="1"/>
    </font>
    <font>
      <sz val="14"/>
      <color theme="1"/>
      <name val="Times New Roman"/>
      <family val="1"/>
    </font>
    <font>
      <sz val="12"/>
      <color rgb="FFFF0000"/>
      <name val="Calibri"/>
      <family val="2"/>
      <scheme val="minor"/>
    </font>
    <font>
      <b/>
      <sz val="13"/>
      <name val="Times New Roman"/>
      <family val="1"/>
    </font>
    <font>
      <i/>
      <sz val="13"/>
      <name val="Times New Roman"/>
      <family val="1"/>
    </font>
    <font>
      <sz val="13"/>
      <name val="Times New Roman"/>
      <family val="1"/>
    </font>
    <font>
      <sz val="10"/>
      <name val="Arial"/>
      <family val="2"/>
    </font>
    <font>
      <sz val="12"/>
      <name val="Times New Roman"/>
      <family val="1"/>
    </font>
    <font>
      <b/>
      <sz val="26"/>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theme="7" tint="0.79998168889431442"/>
        <bgColor indexed="64"/>
      </patternFill>
    </fill>
    <fill>
      <patternFill patternType="solid">
        <fgColor theme="9"/>
        <bgColor indexed="64"/>
      </patternFill>
    </fill>
    <fill>
      <patternFill patternType="solid">
        <fgColor theme="0"/>
        <bgColor indexed="64"/>
      </patternFill>
    </fill>
    <fill>
      <patternFill patternType="solid">
        <fgColor theme="1" tint="0.499984740745262"/>
        <bgColor indexed="64"/>
      </patternFill>
    </fill>
    <fill>
      <patternFill patternType="solid">
        <fgColor theme="2" tint="-0.249977111117893"/>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right style="medium">
        <color indexed="64"/>
      </right>
      <top/>
      <bottom/>
      <diagonal/>
    </border>
    <border>
      <left style="medium">
        <color indexed="64"/>
      </left>
      <right style="medium">
        <color indexed="64"/>
      </right>
      <top/>
      <bottom/>
      <diagonal/>
    </border>
    <border>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s>
  <cellStyleXfs count="2">
    <xf numFmtId="0" fontId="0" fillId="0" borderId="0"/>
    <xf numFmtId="9" fontId="19" fillId="0" borderId="0" applyFont="0" applyFill="0" applyBorder="0" applyAlignment="0" applyProtection="0"/>
  </cellStyleXfs>
  <cellXfs count="210">
    <xf numFmtId="0" fontId="0" fillId="0" borderId="0" xfId="0"/>
    <xf numFmtId="0" fontId="3" fillId="0" borderId="0" xfId="0" applyFont="1" applyAlignment="1" applyProtection="1">
      <alignment vertical="center" wrapText="1"/>
      <protection locked="0"/>
    </xf>
    <xf numFmtId="0" fontId="0" fillId="0" borderId="0" xfId="0" applyProtection="1">
      <protection locked="0"/>
    </xf>
    <xf numFmtId="0" fontId="8" fillId="0" borderId="1" xfId="0" applyFont="1" applyBorder="1" applyAlignment="1" applyProtection="1">
      <alignment vertical="center" wrapText="1"/>
      <protection locked="0"/>
    </xf>
    <xf numFmtId="0" fontId="2" fillId="0" borderId="0" xfId="0" applyFont="1" applyAlignment="1" applyProtection="1">
      <alignment vertical="center" wrapText="1"/>
      <protection locked="0"/>
    </xf>
    <xf numFmtId="0" fontId="6" fillId="0" borderId="0" xfId="0" applyFont="1" applyAlignment="1" applyProtection="1">
      <alignment horizontal="left" vertical="center" indent="6"/>
      <protection locked="0"/>
    </xf>
    <xf numFmtId="0" fontId="2" fillId="0" borderId="0" xfId="0" applyFont="1" applyProtection="1">
      <protection locked="0"/>
    </xf>
    <xf numFmtId="0" fontId="11" fillId="0" borderId="0" xfId="0" applyFont="1" applyAlignment="1" applyProtection="1">
      <alignment horizontal="left" vertical="center" indent="3"/>
      <protection locked="0"/>
    </xf>
    <xf numFmtId="0" fontId="10" fillId="0" borderId="0" xfId="0" applyFont="1" applyBorder="1" applyAlignment="1" applyProtection="1">
      <alignment vertical="center" wrapText="1"/>
      <protection locked="0"/>
    </xf>
    <xf numFmtId="0" fontId="8" fillId="2" borderId="0" xfId="0" applyFont="1" applyFill="1" applyBorder="1" applyAlignment="1" applyProtection="1">
      <alignment horizontal="center" vertical="center" wrapText="1"/>
      <protection locked="0"/>
    </xf>
    <xf numFmtId="0" fontId="9" fillId="0" borderId="0" xfId="0" applyFont="1" applyAlignment="1" applyProtection="1">
      <alignment horizontal="left" vertical="center" indent="8"/>
      <protection locked="0"/>
    </xf>
    <xf numFmtId="0" fontId="3" fillId="0" borderId="0" xfId="0" applyFont="1" applyBorder="1" applyAlignment="1" applyProtection="1">
      <alignment vertical="center" wrapText="1"/>
      <protection locked="0"/>
    </xf>
    <xf numFmtId="0" fontId="3" fillId="0" borderId="0" xfId="0" applyFont="1" applyBorder="1" applyAlignment="1" applyProtection="1">
      <alignment vertical="center"/>
      <protection locked="0"/>
    </xf>
    <xf numFmtId="0" fontId="8" fillId="0" borderId="1" xfId="0" applyFont="1" applyBorder="1" applyAlignment="1" applyProtection="1">
      <alignment horizontal="center" vertical="center" wrapText="1"/>
      <protection locked="0"/>
    </xf>
    <xf numFmtId="0" fontId="1" fillId="0" borderId="0" xfId="0" applyFont="1" applyProtection="1">
      <protection locked="0"/>
    </xf>
    <xf numFmtId="0" fontId="8" fillId="0" borderId="0" xfId="0" applyFont="1" applyAlignment="1" applyProtection="1">
      <alignment horizontal="justify" vertical="center"/>
      <protection locked="0"/>
    </xf>
    <xf numFmtId="0" fontId="8" fillId="0" borderId="3" xfId="0" applyFont="1" applyBorder="1" applyAlignment="1" applyProtection="1">
      <alignment vertical="center" wrapText="1"/>
      <protection locked="0"/>
    </xf>
    <xf numFmtId="0" fontId="8" fillId="3" borderId="1" xfId="0" applyFont="1" applyFill="1" applyBorder="1" applyAlignment="1" applyProtection="1">
      <alignment vertical="center" wrapText="1"/>
      <protection locked="0"/>
    </xf>
    <xf numFmtId="0" fontId="6" fillId="0" borderId="0" xfId="0" applyFont="1" applyFill="1" applyBorder="1" applyAlignment="1" applyProtection="1">
      <alignment vertical="center"/>
      <protection locked="0"/>
    </xf>
    <xf numFmtId="0" fontId="8" fillId="0" borderId="0" xfId="0" applyFont="1" applyFill="1" applyBorder="1" applyAlignment="1" applyProtection="1">
      <alignment vertical="center" wrapText="1"/>
      <protection locked="0"/>
    </xf>
    <xf numFmtId="0" fontId="0" fillId="0" borderId="0" xfId="0" applyFill="1" applyBorder="1" applyProtection="1">
      <protection locked="0"/>
    </xf>
    <xf numFmtId="0" fontId="12" fillId="0" borderId="1" xfId="0" applyFont="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3" fillId="0" borderId="2" xfId="0" applyFont="1" applyBorder="1" applyAlignment="1" applyProtection="1">
      <alignment horizontal="center" vertical="top" wrapText="1"/>
      <protection locked="0"/>
    </xf>
    <xf numFmtId="0" fontId="14" fillId="0" borderId="2" xfId="0" applyFont="1" applyBorder="1" applyAlignment="1" applyProtection="1">
      <alignment horizontal="center" vertical="top" wrapText="1"/>
      <protection locked="0"/>
    </xf>
    <xf numFmtId="0" fontId="1" fillId="0" borderId="0" xfId="0" applyFont="1" applyFill="1" applyBorder="1" applyProtection="1">
      <protection locked="0"/>
    </xf>
    <xf numFmtId="10" fontId="1" fillId="0" borderId="0" xfId="1" applyNumberFormat="1" applyFont="1" applyFill="1" applyBorder="1" applyProtection="1">
      <protection locked="0"/>
    </xf>
    <xf numFmtId="0" fontId="17" fillId="0" borderId="1" xfId="0" applyFont="1" applyBorder="1" applyAlignment="1" applyProtection="1">
      <alignment horizontal="center" vertical="center" wrapText="1"/>
      <protection locked="0"/>
    </xf>
    <xf numFmtId="0" fontId="17" fillId="0" borderId="4" xfId="0" applyFont="1" applyBorder="1" applyAlignment="1" applyProtection="1">
      <alignment horizontal="center" vertical="center" wrapText="1"/>
      <protection locked="0"/>
    </xf>
    <xf numFmtId="0" fontId="8" fillId="0" borderId="0" xfId="0" applyFont="1" applyFill="1" applyBorder="1" applyAlignment="1" applyProtection="1">
      <alignment horizontal="center" vertical="center" wrapText="1"/>
      <protection locked="0"/>
    </xf>
    <xf numFmtId="0" fontId="0" fillId="0" borderId="0" xfId="0" applyFont="1" applyProtection="1">
      <protection locked="0"/>
    </xf>
    <xf numFmtId="0" fontId="16" fillId="0" borderId="0" xfId="0" applyFont="1" applyAlignment="1" applyProtection="1">
      <alignment horizontal="center" vertical="center"/>
      <protection locked="0"/>
    </xf>
    <xf numFmtId="0" fontId="15" fillId="0" borderId="0" xfId="0" applyFont="1" applyAlignment="1" applyProtection="1">
      <alignment horizontal="left" vertical="center" indent="4"/>
      <protection locked="0"/>
    </xf>
    <xf numFmtId="0" fontId="15" fillId="0" borderId="1" xfId="0" applyFont="1" applyBorder="1" applyAlignment="1" applyProtection="1">
      <alignment horizontal="center" vertical="center" wrapText="1"/>
      <protection locked="0"/>
    </xf>
    <xf numFmtId="0" fontId="0" fillId="0" borderId="0" xfId="0" applyFont="1" applyAlignment="1" applyProtection="1">
      <alignment horizontal="center"/>
      <protection locked="0"/>
    </xf>
    <xf numFmtId="0" fontId="8" fillId="0" borderId="3" xfId="0" applyFont="1" applyBorder="1" applyAlignment="1" applyProtection="1">
      <alignment horizontal="center" vertical="center" wrapText="1"/>
      <protection locked="0"/>
    </xf>
    <xf numFmtId="0" fontId="0" fillId="0" borderId="0" xfId="0" applyFont="1" applyBorder="1" applyProtection="1">
      <protection locked="0"/>
    </xf>
    <xf numFmtId="0" fontId="3" fillId="0" borderId="0" xfId="0" applyFont="1" applyBorder="1" applyAlignment="1" applyProtection="1">
      <alignment horizontal="center" vertical="center" wrapText="1"/>
      <protection locked="0"/>
    </xf>
    <xf numFmtId="10" fontId="3" fillId="0" borderId="0" xfId="1" applyNumberFormat="1" applyFont="1" applyBorder="1" applyAlignment="1" applyProtection="1">
      <alignment horizontal="center" vertical="center" wrapText="1"/>
      <protection locked="0"/>
    </xf>
    <xf numFmtId="0" fontId="3" fillId="0" borderId="3" xfId="0" applyFont="1" applyBorder="1" applyAlignment="1" applyProtection="1">
      <alignment vertical="center" wrapText="1"/>
      <protection locked="0"/>
    </xf>
    <xf numFmtId="0" fontId="3" fillId="0" borderId="0" xfId="0" applyFont="1" applyAlignment="1" applyProtection="1">
      <alignment horizontal="justify" vertical="center"/>
      <protection locked="0"/>
    </xf>
    <xf numFmtId="0" fontId="10" fillId="0" borderId="8" xfId="0" applyFont="1" applyBorder="1" applyAlignment="1" applyProtection="1">
      <alignment vertical="center"/>
      <protection locked="0"/>
    </xf>
    <xf numFmtId="0" fontId="3" fillId="0" borderId="0" xfId="0" applyFont="1" applyBorder="1" applyAlignment="1" applyProtection="1">
      <alignment horizontal="center" vertical="center"/>
      <protection locked="0"/>
    </xf>
    <xf numFmtId="0" fontId="8" fillId="4" borderId="1" xfId="0" applyFont="1" applyFill="1" applyBorder="1" applyAlignment="1" applyProtection="1">
      <alignment vertical="center" wrapText="1"/>
      <protection locked="0"/>
    </xf>
    <xf numFmtId="0" fontId="6" fillId="0" borderId="0" xfId="0" applyFont="1" applyFill="1" applyBorder="1" applyAlignment="1" applyProtection="1">
      <alignment horizontal="left" vertical="top" wrapText="1"/>
      <protection locked="0"/>
    </xf>
    <xf numFmtId="0" fontId="17" fillId="0" borderId="0" xfId="0" applyFont="1" applyBorder="1" applyAlignment="1" applyProtection="1">
      <alignment horizontal="center" vertical="center" wrapText="1"/>
      <protection locked="0"/>
    </xf>
    <xf numFmtId="0" fontId="0" fillId="5" borderId="0" xfId="0" applyFill="1" applyProtection="1">
      <protection locked="0"/>
    </xf>
    <xf numFmtId="0" fontId="12" fillId="0" borderId="0" xfId="0" applyFont="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9" fontId="6" fillId="0" borderId="0" xfId="0" applyNumberFormat="1" applyFont="1" applyBorder="1" applyAlignment="1" applyProtection="1">
      <alignment horizontal="center" vertical="center"/>
      <protection locked="0"/>
    </xf>
    <xf numFmtId="0" fontId="1" fillId="5" borderId="0" xfId="0" applyFont="1" applyFill="1" applyBorder="1" applyAlignment="1" applyProtection="1">
      <alignment horizontal="center" vertical="center"/>
      <protection locked="0"/>
    </xf>
    <xf numFmtId="0" fontId="10" fillId="5" borderId="0" xfId="0" applyFont="1" applyFill="1" applyBorder="1" applyAlignment="1" applyProtection="1">
      <alignment vertical="center" wrapText="1"/>
      <protection locked="0"/>
    </xf>
    <xf numFmtId="1" fontId="1" fillId="5" borderId="0" xfId="0" applyNumberFormat="1" applyFont="1" applyFill="1" applyBorder="1" applyAlignment="1" applyProtection="1">
      <alignment horizontal="center" vertical="center"/>
      <protection locked="0"/>
    </xf>
    <xf numFmtId="0" fontId="0" fillId="0" borderId="0" xfId="0" applyAlignment="1" applyProtection="1">
      <alignment horizontal="center"/>
      <protection locked="0"/>
    </xf>
    <xf numFmtId="0" fontId="8" fillId="4" borderId="1" xfId="0" applyFont="1" applyFill="1" applyBorder="1" applyAlignment="1" applyProtection="1">
      <alignment horizontal="center" vertical="center" wrapText="1"/>
      <protection locked="0"/>
    </xf>
    <xf numFmtId="9" fontId="8" fillId="3" borderId="1" xfId="1" applyFont="1" applyFill="1" applyBorder="1" applyAlignment="1" applyProtection="1">
      <alignment horizontal="center" vertical="center" wrapText="1"/>
      <protection locked="0"/>
    </xf>
    <xf numFmtId="0" fontId="8" fillId="3" borderId="1" xfId="0" applyFont="1" applyFill="1" applyBorder="1" applyAlignment="1" applyProtection="1">
      <alignment horizontal="center" vertical="center" wrapText="1"/>
      <protection hidden="1"/>
    </xf>
    <xf numFmtId="0" fontId="6" fillId="3" borderId="1" xfId="0" applyFont="1" applyFill="1" applyBorder="1" applyAlignment="1" applyProtection="1">
      <alignment horizontal="center" vertical="center" wrapText="1"/>
      <protection hidden="1"/>
    </xf>
    <xf numFmtId="10" fontId="8" fillId="3" borderId="1" xfId="1" applyNumberFormat="1" applyFont="1" applyFill="1" applyBorder="1" applyAlignment="1" applyProtection="1">
      <alignment horizontal="center" vertical="center" wrapText="1"/>
      <protection hidden="1"/>
    </xf>
    <xf numFmtId="1" fontId="8" fillId="3" borderId="1" xfId="0" applyNumberFormat="1" applyFont="1" applyFill="1" applyBorder="1" applyAlignment="1" applyProtection="1">
      <alignment horizontal="center" vertical="center" wrapText="1"/>
      <protection hidden="1"/>
    </xf>
    <xf numFmtId="1" fontId="8" fillId="3" borderId="5" xfId="0" applyNumberFormat="1" applyFont="1" applyFill="1" applyBorder="1" applyAlignment="1" applyProtection="1">
      <alignment horizontal="center" vertical="center" wrapText="1"/>
      <protection hidden="1"/>
    </xf>
    <xf numFmtId="0" fontId="6" fillId="5" borderId="0" xfId="0" applyFont="1" applyFill="1" applyBorder="1" applyAlignment="1" applyProtection="1">
      <alignment horizontal="center" vertical="center" wrapText="1"/>
      <protection locked="0"/>
    </xf>
    <xf numFmtId="0" fontId="3" fillId="0" borderId="0" xfId="0" applyFont="1" applyAlignment="1" applyProtection="1">
      <alignment vertical="center"/>
      <protection locked="0"/>
    </xf>
    <xf numFmtId="0" fontId="10" fillId="0" borderId="0" xfId="0" applyFont="1" applyBorder="1" applyAlignment="1" applyProtection="1">
      <alignment vertical="center"/>
      <protection locked="0"/>
    </xf>
    <xf numFmtId="0" fontId="6" fillId="0" borderId="0" xfId="0" applyFont="1" applyAlignment="1" applyProtection="1">
      <alignment horizontal="left" vertical="center" indent="6"/>
      <protection hidden="1"/>
    </xf>
    <xf numFmtId="0" fontId="2" fillId="0" borderId="1" xfId="0" applyFont="1" applyBorder="1" applyAlignment="1" applyProtection="1">
      <alignment horizontal="center" vertical="center" wrapText="1"/>
      <protection hidden="1"/>
    </xf>
    <xf numFmtId="0" fontId="10" fillId="0" borderId="8" xfId="0" applyFont="1" applyBorder="1" applyAlignment="1" applyProtection="1">
      <alignment vertical="center"/>
      <protection hidden="1"/>
    </xf>
    <xf numFmtId="0" fontId="17" fillId="0" borderId="1" xfId="0" applyFont="1" applyBorder="1" applyAlignment="1" applyProtection="1">
      <alignment horizontal="center" vertical="center" wrapText="1"/>
      <protection hidden="1"/>
    </xf>
    <xf numFmtId="0" fontId="10" fillId="0" borderId="0" xfId="0" applyFont="1" applyBorder="1" applyAlignment="1" applyProtection="1">
      <alignment vertical="center"/>
      <protection hidden="1"/>
    </xf>
    <xf numFmtId="0" fontId="2" fillId="0" borderId="0"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1" fontId="3" fillId="3" borderId="1" xfId="0" applyNumberFormat="1" applyFont="1" applyFill="1" applyBorder="1" applyAlignment="1" applyProtection="1">
      <alignment horizontal="center" vertical="center" wrapText="1"/>
      <protection hidden="1"/>
    </xf>
    <xf numFmtId="0" fontId="8" fillId="4" borderId="1" xfId="0" applyNumberFormat="1" applyFont="1" applyFill="1" applyBorder="1" applyAlignment="1" applyProtection="1">
      <alignment vertical="center" wrapText="1"/>
      <protection locked="0"/>
    </xf>
    <xf numFmtId="0" fontId="25" fillId="0" borderId="0" xfId="0" applyFont="1" applyProtection="1">
      <protection locked="0"/>
    </xf>
    <xf numFmtId="0" fontId="25" fillId="0" borderId="0" xfId="0" applyFont="1" applyAlignment="1" applyProtection="1">
      <alignment horizontal="center"/>
      <protection locked="0"/>
    </xf>
    <xf numFmtId="0" fontId="8" fillId="3" borderId="1" xfId="0" applyFont="1" applyFill="1" applyBorder="1" applyAlignment="1" applyProtection="1">
      <alignment vertical="center" wrapText="1"/>
      <protection hidden="1"/>
    </xf>
    <xf numFmtId="10" fontId="8" fillId="3" borderId="1" xfId="1" applyNumberFormat="1" applyFont="1" applyFill="1" applyBorder="1" applyAlignment="1" applyProtection="1">
      <alignment vertical="center" wrapText="1"/>
      <protection hidden="1"/>
    </xf>
    <xf numFmtId="0" fontId="11" fillId="0" borderId="0" xfId="0" applyFont="1" applyAlignment="1" applyProtection="1">
      <alignment vertical="center"/>
      <protection hidden="1"/>
    </xf>
    <xf numFmtId="10" fontId="6" fillId="3" borderId="1" xfId="1" applyNumberFormat="1" applyFont="1" applyFill="1" applyBorder="1" applyAlignment="1" applyProtection="1">
      <alignment horizontal="center" vertical="center" wrapText="1"/>
      <protection hidden="1"/>
    </xf>
    <xf numFmtId="0" fontId="21" fillId="0" borderId="0" xfId="0" applyFont="1" applyProtection="1">
      <protection locked="0"/>
    </xf>
    <xf numFmtId="0" fontId="24" fillId="0" borderId="0" xfId="0" applyFont="1" applyProtection="1">
      <protection locked="0"/>
    </xf>
    <xf numFmtId="0" fontId="21" fillId="5" borderId="0" xfId="0" applyFont="1" applyFill="1" applyProtection="1">
      <protection locked="0"/>
    </xf>
    <xf numFmtId="0" fontId="8" fillId="6" borderId="1" xfId="0" applyFont="1" applyFill="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0" xfId="0" applyFont="1" applyBorder="1" applyAlignment="1" applyProtection="1">
      <alignment horizontal="center"/>
      <protection locked="0"/>
    </xf>
    <xf numFmtId="0" fontId="1" fillId="5" borderId="0" xfId="0" applyFont="1" applyFill="1" applyBorder="1" applyAlignment="1" applyProtection="1">
      <alignment horizontal="center"/>
      <protection locked="0"/>
    </xf>
    <xf numFmtId="0" fontId="1" fillId="5" borderId="0" xfId="0" applyFont="1" applyFill="1" applyAlignment="1" applyProtection="1">
      <alignment horizontal="center"/>
      <protection locked="0"/>
    </xf>
    <xf numFmtId="0" fontId="3" fillId="0" borderId="0" xfId="0" applyFont="1" applyAlignment="1" applyProtection="1">
      <alignment horizontal="center" vertical="center" wrapText="1"/>
      <protection locked="0"/>
    </xf>
    <xf numFmtId="0" fontId="22" fillId="0" borderId="4" xfId="0" applyFont="1" applyBorder="1" applyAlignment="1" applyProtection="1">
      <alignment horizontal="center" vertical="center" wrapText="1"/>
      <protection locked="0"/>
    </xf>
    <xf numFmtId="10" fontId="8" fillId="6" borderId="1" xfId="1" applyNumberFormat="1" applyFont="1" applyFill="1" applyBorder="1" applyAlignment="1" applyProtection="1">
      <alignment vertical="center" wrapText="1"/>
      <protection locked="0"/>
    </xf>
    <xf numFmtId="0" fontId="0" fillId="0" borderId="0" xfId="0" applyFont="1" applyProtection="1">
      <protection hidden="1"/>
    </xf>
    <xf numFmtId="0" fontId="1" fillId="0" borderId="0" xfId="0" applyFont="1" applyProtection="1">
      <protection hidden="1"/>
    </xf>
    <xf numFmtId="0" fontId="15" fillId="0" borderId="0" xfId="0" applyFont="1" applyAlignment="1" applyProtection="1">
      <alignment horizontal="left" vertical="center" indent="4"/>
      <protection hidden="1"/>
    </xf>
    <xf numFmtId="0" fontId="8" fillId="0" borderId="1" xfId="0" applyFont="1" applyBorder="1" applyAlignment="1" applyProtection="1">
      <alignment horizontal="center" vertical="center" wrapText="1"/>
      <protection hidden="1"/>
    </xf>
    <xf numFmtId="0" fontId="10" fillId="5" borderId="0" xfId="0" applyFont="1" applyFill="1" applyBorder="1" applyAlignment="1" applyProtection="1">
      <alignment vertical="center"/>
      <protection locked="0"/>
    </xf>
    <xf numFmtId="0" fontId="0" fillId="0" borderId="0" xfId="0" applyBorder="1" applyProtection="1">
      <protection locked="0"/>
    </xf>
    <xf numFmtId="0" fontId="6" fillId="4" borderId="1" xfId="0" applyFont="1" applyFill="1" applyBorder="1" applyAlignment="1" applyProtection="1">
      <alignment vertical="center" wrapText="1"/>
      <protection locked="0"/>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22" fillId="7" borderId="3" xfId="0" applyFont="1" applyFill="1" applyBorder="1" applyAlignment="1" applyProtection="1">
      <alignment horizontal="center" vertical="center" wrapText="1"/>
      <protection locked="0"/>
    </xf>
    <xf numFmtId="0" fontId="22" fillId="7" borderId="4" xfId="0" applyFont="1" applyFill="1" applyBorder="1" applyAlignment="1" applyProtection="1">
      <alignment horizontal="center" vertical="center" wrapText="1"/>
      <protection locked="0"/>
    </xf>
    <xf numFmtId="0" fontId="6" fillId="7" borderId="1" xfId="0" applyFont="1" applyFill="1" applyBorder="1" applyAlignment="1" applyProtection="1">
      <alignment vertical="center" wrapText="1"/>
      <protection locked="0"/>
    </xf>
    <xf numFmtId="0" fontId="10" fillId="7" borderId="3" xfId="0" applyFont="1" applyFill="1" applyBorder="1" applyAlignment="1" applyProtection="1">
      <alignment horizontal="center" vertical="center" wrapText="1"/>
      <protection locked="0"/>
    </xf>
    <xf numFmtId="0" fontId="10" fillId="7" borderId="4" xfId="0" applyFont="1" applyFill="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3" fillId="0" borderId="3" xfId="0" applyFont="1" applyBorder="1" applyAlignment="1" applyProtection="1">
      <alignment vertical="center" wrapText="1"/>
      <protection hidden="1"/>
    </xf>
    <xf numFmtId="0" fontId="12" fillId="0" borderId="1" xfId="0" applyFont="1" applyBorder="1" applyAlignment="1" applyProtection="1">
      <alignment horizontal="center" vertical="center" wrapText="1"/>
      <protection hidden="1"/>
    </xf>
    <xf numFmtId="0" fontId="2" fillId="0" borderId="4" xfId="0" applyFont="1" applyBorder="1" applyAlignment="1" applyProtection="1">
      <alignment horizontal="center" vertical="center" wrapText="1"/>
      <protection hidden="1"/>
    </xf>
    <xf numFmtId="0" fontId="2" fillId="0" borderId="4" xfId="0" applyFont="1" applyBorder="1" applyAlignment="1" applyProtection="1">
      <alignment horizontal="center" vertical="center" wrapText="1"/>
      <protection hidden="1"/>
    </xf>
    <xf numFmtId="0" fontId="22" fillId="0" borderId="4" xfId="0" applyFont="1" applyBorder="1" applyAlignment="1" applyProtection="1">
      <alignment horizontal="center" vertical="center" wrapText="1"/>
      <protection locked="0"/>
    </xf>
    <xf numFmtId="0" fontId="22" fillId="0" borderId="4" xfId="0" applyFont="1" applyBorder="1" applyAlignment="1" applyProtection="1">
      <alignment horizontal="center" vertical="center" wrapText="1"/>
      <protection locked="0"/>
    </xf>
    <xf numFmtId="10" fontId="6" fillId="3" borderId="1" xfId="0" applyNumberFormat="1" applyFont="1" applyFill="1" applyBorder="1" applyAlignment="1" applyProtection="1">
      <alignment horizontal="center" vertical="center" wrapText="1"/>
      <protection hidden="1"/>
    </xf>
    <xf numFmtId="0" fontId="29" fillId="2" borderId="1" xfId="0" applyFont="1" applyFill="1" applyBorder="1" applyAlignment="1" applyProtection="1">
      <alignment horizontal="center" vertical="center" wrapText="1"/>
      <protection locked="0"/>
    </xf>
    <xf numFmtId="0" fontId="3" fillId="0" borderId="0" xfId="0" applyFont="1" applyAlignment="1" applyProtection="1">
      <alignment vertical="center"/>
      <protection hidden="1"/>
    </xf>
    <xf numFmtId="0" fontId="3" fillId="0" borderId="0" xfId="0" applyFont="1" applyAlignment="1" applyProtection="1">
      <alignment horizontal="center" vertical="center" wrapText="1"/>
      <protection locked="0"/>
    </xf>
    <xf numFmtId="0" fontId="2" fillId="0" borderId="4" xfId="0" applyFont="1" applyBorder="1" applyAlignment="1" applyProtection="1">
      <alignment horizontal="center" vertical="center" wrapText="1"/>
      <protection hidden="1"/>
    </xf>
    <xf numFmtId="0" fontId="0" fillId="0" borderId="0" xfId="0" applyFont="1" applyAlignment="1" applyProtection="1">
      <alignment horizontal="center"/>
      <protection locked="0"/>
    </xf>
    <xf numFmtId="0" fontId="16" fillId="0" borderId="0" xfId="0" applyFont="1" applyAlignment="1" applyProtection="1">
      <alignment horizontal="center" vertical="center" wrapText="1"/>
      <protection locked="0"/>
    </xf>
    <xf numFmtId="0" fontId="3" fillId="0" borderId="0" xfId="0" applyFont="1" applyAlignment="1" applyProtection="1">
      <alignment vertical="center"/>
      <protection hidden="1"/>
    </xf>
    <xf numFmtId="0" fontId="17" fillId="2" borderId="1" xfId="0" applyFont="1" applyFill="1" applyBorder="1" applyAlignment="1" applyProtection="1">
      <alignment horizontal="center" vertical="center" wrapText="1"/>
      <protection locked="0"/>
    </xf>
    <xf numFmtId="0" fontId="22" fillId="7" borderId="1" xfId="0" applyFont="1" applyFill="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28" fillId="0" borderId="1" xfId="0" applyFont="1" applyBorder="1" applyAlignment="1" applyProtection="1">
      <alignment vertical="center" wrapText="1"/>
      <protection locked="0"/>
    </xf>
    <xf numFmtId="0" fontId="8" fillId="4" borderId="1" xfId="0" applyFont="1" applyFill="1" applyBorder="1" applyAlignment="1" applyProtection="1">
      <alignment horizontal="center" vertical="center" wrapText="1"/>
      <protection hidden="1"/>
    </xf>
    <xf numFmtId="0" fontId="8" fillId="3" borderId="1" xfId="0" applyFont="1" applyFill="1" applyBorder="1" applyAlignment="1" applyProtection="1">
      <alignment horizontal="center" vertical="center" wrapText="1"/>
      <protection locked="0"/>
    </xf>
    <xf numFmtId="0" fontId="0" fillId="0" borderId="0" xfId="0" applyAlignment="1" applyProtection="1">
      <alignment horizontal="center"/>
      <protection locked="0"/>
    </xf>
    <xf numFmtId="0" fontId="6" fillId="0" borderId="2"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3" fillId="0" borderId="7" xfId="0" applyFont="1" applyBorder="1" applyAlignment="1" applyProtection="1">
      <alignment horizontal="center" vertical="top" wrapText="1"/>
      <protection locked="0"/>
    </xf>
    <xf numFmtId="0" fontId="3" fillId="0" borderId="6" xfId="0" applyFont="1" applyBorder="1" applyAlignment="1" applyProtection="1">
      <alignment horizontal="center" vertical="top" wrapText="1"/>
      <protection locked="0"/>
    </xf>
    <xf numFmtId="0" fontId="3" fillId="0" borderId="4" xfId="0" applyFont="1" applyBorder="1" applyAlignment="1" applyProtection="1">
      <alignment horizontal="center" vertical="top" wrapText="1"/>
      <protection locked="0"/>
    </xf>
    <xf numFmtId="0" fontId="6" fillId="0" borderId="0" xfId="0" applyFont="1" applyBorder="1" applyAlignment="1" applyProtection="1">
      <alignment horizontal="center"/>
      <protection locked="0"/>
    </xf>
    <xf numFmtId="0" fontId="6" fillId="0" borderId="11" xfId="0" applyFont="1" applyBorder="1" applyAlignment="1" applyProtection="1">
      <alignment horizontal="center"/>
      <protection locked="0"/>
    </xf>
    <xf numFmtId="0" fontId="6" fillId="0" borderId="7"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28" fillId="0" borderId="1" xfId="0" applyFont="1" applyBorder="1" applyAlignment="1" applyProtection="1">
      <alignment horizontal="center" vertical="center" wrapText="1"/>
      <protection locked="0"/>
    </xf>
    <xf numFmtId="0" fontId="31" fillId="0" borderId="0" xfId="0" applyFont="1" applyAlignment="1" applyProtection="1">
      <alignment horizontal="center"/>
      <protection locked="0"/>
    </xf>
    <xf numFmtId="0" fontId="10" fillId="0" borderId="1" xfId="0" applyFont="1" applyBorder="1" applyAlignment="1" applyProtection="1">
      <alignment horizontal="center" vertical="center" wrapText="1"/>
      <protection locked="0"/>
    </xf>
    <xf numFmtId="0" fontId="26" fillId="0" borderId="2"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6" fillId="0" borderId="3" xfId="0" applyFont="1" applyBorder="1" applyAlignment="1" applyProtection="1">
      <alignment horizontal="center" vertical="center" wrapText="1"/>
      <protection locked="0"/>
    </xf>
    <xf numFmtId="0" fontId="26" fillId="0" borderId="6" xfId="0" applyFont="1" applyBorder="1" applyAlignment="1" applyProtection="1">
      <alignment horizontal="center" vertical="center" wrapText="1"/>
      <protection locked="0"/>
    </xf>
    <xf numFmtId="0" fontId="26" fillId="0" borderId="4"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8" fillId="0" borderId="9" xfId="0" applyFont="1" applyBorder="1" applyAlignment="1" applyProtection="1">
      <alignment horizontal="left" vertical="center" wrapText="1"/>
      <protection locked="0"/>
    </xf>
    <xf numFmtId="0" fontId="22" fillId="0" borderId="2" xfId="0" applyFont="1" applyBorder="1" applyAlignment="1" applyProtection="1">
      <alignment horizontal="center" vertical="center" wrapText="1"/>
      <protection locked="0"/>
    </xf>
    <xf numFmtId="0" fontId="22" fillId="0" borderId="3" xfId="0" applyFont="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hidden="1"/>
    </xf>
    <xf numFmtId="0" fontId="8" fillId="0" borderId="4" xfId="0" applyFont="1" applyBorder="1" applyAlignment="1" applyProtection="1">
      <alignment horizontal="center" vertical="center" wrapText="1"/>
      <protection hidden="1"/>
    </xf>
    <xf numFmtId="0" fontId="8" fillId="0" borderId="0" xfId="0" applyFont="1" applyAlignment="1" applyProtection="1">
      <alignment horizontal="left" vertical="center" wrapText="1"/>
      <protection locked="0"/>
    </xf>
    <xf numFmtId="0" fontId="8" fillId="4" borderId="7" xfId="0" applyFont="1" applyFill="1" applyBorder="1" applyAlignment="1" applyProtection="1">
      <alignment horizontal="center" vertical="center" wrapText="1"/>
      <protection locked="0"/>
    </xf>
    <xf numFmtId="0" fontId="8" fillId="4" borderId="6" xfId="0" applyFont="1" applyFill="1" applyBorder="1" applyAlignment="1" applyProtection="1">
      <alignment horizontal="center" vertical="center" wrapText="1"/>
      <protection locked="0"/>
    </xf>
    <xf numFmtId="0" fontId="8" fillId="4" borderId="4" xfId="0" applyFont="1" applyFill="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0" fillId="0" borderId="0" xfId="0" applyBorder="1" applyAlignment="1" applyProtection="1">
      <alignment horizontal="left"/>
      <protection locked="0"/>
    </xf>
    <xf numFmtId="0" fontId="0" fillId="0" borderId="9" xfId="0" applyBorder="1" applyAlignment="1" applyProtection="1">
      <alignment horizontal="left"/>
      <protection locked="0"/>
    </xf>
    <xf numFmtId="0" fontId="4" fillId="0" borderId="0" xfId="0" applyFont="1" applyAlignment="1" applyProtection="1">
      <alignment horizontal="center" vertical="center"/>
      <protection locked="0"/>
    </xf>
    <xf numFmtId="0" fontId="23" fillId="0" borderId="0" xfId="0" applyFont="1" applyAlignment="1" applyProtection="1">
      <alignment horizontal="center" vertical="center" wrapText="1"/>
      <protection locked="0"/>
    </xf>
    <xf numFmtId="0" fontId="15" fillId="0" borderId="8" xfId="0" applyFont="1" applyBorder="1" applyAlignment="1" applyProtection="1">
      <alignment horizontal="center"/>
      <protection locked="0"/>
    </xf>
    <xf numFmtId="0" fontId="9" fillId="0" borderId="0" xfId="0" applyFont="1" applyBorder="1" applyAlignment="1" applyProtection="1">
      <alignment horizontal="center" vertical="center"/>
      <protection locked="0"/>
    </xf>
    <xf numFmtId="0" fontId="3" fillId="0" borderId="7" xfId="0" applyFont="1" applyBorder="1" applyAlignment="1" applyProtection="1">
      <alignment horizontal="center" vertical="center"/>
      <protection locked="0"/>
    </xf>
    <xf numFmtId="0" fontId="3" fillId="0" borderId="6"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22" fillId="0" borderId="7" xfId="0" applyFont="1" applyBorder="1" applyAlignment="1" applyProtection="1">
      <alignment horizontal="center" vertical="center" wrapText="1"/>
      <protection hidden="1"/>
    </xf>
    <xf numFmtId="0" fontId="22" fillId="0" borderId="4" xfId="0" applyFont="1" applyBorder="1" applyAlignment="1" applyProtection="1">
      <alignment horizontal="center" vertical="center" wrapText="1"/>
      <protection hidden="1"/>
    </xf>
    <xf numFmtId="0" fontId="10" fillId="0" borderId="2" xfId="0" applyFont="1" applyBorder="1" applyAlignment="1" applyProtection="1">
      <alignment horizontal="center" vertical="top" wrapText="1"/>
      <protection locked="0"/>
    </xf>
    <xf numFmtId="0" fontId="10" fillId="0" borderId="10" xfId="0" applyFont="1" applyBorder="1" applyAlignment="1" applyProtection="1">
      <alignment horizontal="center" vertical="top" wrapText="1"/>
      <protection locked="0"/>
    </xf>
    <xf numFmtId="0" fontId="3" fillId="0" borderId="0" xfId="0" applyFont="1" applyAlignment="1" applyProtection="1">
      <alignment horizontal="left" vertical="center"/>
      <protection locked="0" hidden="1"/>
    </xf>
    <xf numFmtId="0" fontId="0" fillId="0" borderId="0" xfId="0" applyFont="1" applyAlignment="1" applyProtection="1">
      <alignment horizontal="center"/>
      <protection locked="0"/>
    </xf>
    <xf numFmtId="0" fontId="17" fillId="2" borderId="2" xfId="0" applyFont="1" applyFill="1" applyBorder="1" applyAlignment="1" applyProtection="1">
      <alignment horizontal="center" vertical="center" wrapText="1"/>
      <protection locked="0"/>
    </xf>
    <xf numFmtId="0" fontId="17" fillId="2" borderId="3" xfId="0" applyFont="1" applyFill="1" applyBorder="1" applyAlignment="1" applyProtection="1">
      <alignment horizontal="center" vertical="center" wrapText="1"/>
      <protection locked="0"/>
    </xf>
    <xf numFmtId="0" fontId="17" fillId="2" borderId="12" xfId="0" applyFont="1" applyFill="1" applyBorder="1" applyAlignment="1" applyProtection="1">
      <alignment horizontal="center" vertical="center" wrapText="1"/>
      <protection locked="0"/>
    </xf>
    <xf numFmtId="0" fontId="17" fillId="2" borderId="13" xfId="0" applyFont="1" applyFill="1" applyBorder="1" applyAlignment="1" applyProtection="1">
      <alignment horizontal="center" vertical="center" wrapText="1"/>
      <protection locked="0"/>
    </xf>
    <xf numFmtId="0" fontId="17" fillId="2" borderId="14" xfId="0" applyFont="1" applyFill="1" applyBorder="1" applyAlignment="1" applyProtection="1">
      <alignment horizontal="center" vertical="center" wrapText="1"/>
      <protection locked="0"/>
    </xf>
    <xf numFmtId="0" fontId="17" fillId="2" borderId="5" xfId="0" applyFont="1" applyFill="1" applyBorder="1" applyAlignment="1" applyProtection="1">
      <alignment horizontal="center" vertical="center" wrapText="1"/>
      <protection locked="0"/>
    </xf>
    <xf numFmtId="0" fontId="30" fillId="2" borderId="2" xfId="0" applyFont="1" applyFill="1" applyBorder="1" applyAlignment="1" applyProtection="1">
      <alignment horizontal="center" vertical="center" wrapText="1"/>
      <protection locked="0"/>
    </xf>
    <xf numFmtId="0" fontId="30" fillId="2" borderId="3" xfId="0" applyFont="1" applyFill="1" applyBorder="1" applyAlignment="1" applyProtection="1">
      <alignment horizontal="center" vertical="center" wrapText="1"/>
      <protection locked="0"/>
    </xf>
    <xf numFmtId="0" fontId="17" fillId="2" borderId="7" xfId="0" applyFont="1" applyFill="1" applyBorder="1" applyAlignment="1" applyProtection="1">
      <alignment horizontal="center" vertical="center" wrapText="1"/>
      <protection locked="0"/>
    </xf>
    <xf numFmtId="0" fontId="17" fillId="2" borderId="4" xfId="0" applyFont="1" applyFill="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hidden="1"/>
    </xf>
    <xf numFmtId="0" fontId="2" fillId="0" borderId="4" xfId="0" applyFont="1" applyBorder="1" applyAlignment="1" applyProtection="1">
      <alignment horizontal="center" vertical="center" wrapText="1"/>
      <protection hidden="1"/>
    </xf>
    <xf numFmtId="0" fontId="17" fillId="0" borderId="7" xfId="0" applyFont="1" applyBorder="1" applyAlignment="1" applyProtection="1">
      <alignment horizontal="center" vertical="center" wrapText="1"/>
      <protection hidden="1"/>
    </xf>
    <xf numFmtId="0" fontId="17" fillId="0" borderId="4" xfId="0" applyFont="1" applyBorder="1" applyAlignment="1" applyProtection="1">
      <alignment horizontal="center" vertical="center" wrapText="1"/>
      <protection hidden="1"/>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17" fillId="0" borderId="2" xfId="0" applyFont="1" applyBorder="1" applyAlignment="1" applyProtection="1">
      <alignment horizontal="center" vertical="center" wrapText="1"/>
      <protection hidden="1"/>
    </xf>
    <xf numFmtId="0" fontId="17" fillId="0" borderId="3"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6" xfId="0" applyFont="1" applyBorder="1" applyAlignment="1" applyProtection="1">
      <alignment horizontal="center" vertical="center" wrapText="1"/>
      <protection hidden="1"/>
    </xf>
    <xf numFmtId="0" fontId="6" fillId="0" borderId="4" xfId="0" applyFont="1" applyBorder="1" applyAlignment="1" applyProtection="1">
      <alignment horizontal="center" vertical="center" wrapText="1"/>
      <protection hidden="1"/>
    </xf>
    <xf numFmtId="0" fontId="3" fillId="0" borderId="0" xfId="0" applyFont="1" applyAlignment="1" applyProtection="1">
      <alignment horizontal="left" vertical="center"/>
      <protection hidden="1"/>
    </xf>
    <xf numFmtId="0" fontId="3" fillId="0" borderId="0" xfId="0" applyFont="1" applyBorder="1" applyAlignment="1" applyProtection="1">
      <alignment horizontal="left" vertical="center"/>
      <protection hidden="1"/>
    </xf>
    <xf numFmtId="0" fontId="3" fillId="0" borderId="7" xfId="0" applyFont="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hidden="1"/>
    </xf>
    <xf numFmtId="0" fontId="3" fillId="0" borderId="4" xfId="0" applyFont="1" applyBorder="1" applyAlignment="1" applyProtection="1">
      <alignment horizontal="center" vertical="center" wrapText="1"/>
      <protection hidden="1"/>
    </xf>
    <xf numFmtId="0" fontId="16" fillId="0" borderId="0" xfId="0" applyFont="1" applyAlignment="1" applyProtection="1">
      <alignment horizontal="center" vertical="center" wrapText="1"/>
      <protection locked="0"/>
    </xf>
    <xf numFmtId="0" fontId="3" fillId="0" borderId="0" xfId="0" applyFont="1" applyAlignment="1" applyProtection="1">
      <alignment vertical="center"/>
      <protection hidden="1"/>
    </xf>
    <xf numFmtId="0" fontId="3" fillId="0" borderId="0" xfId="0" applyFont="1" applyAlignment="1" applyProtection="1">
      <alignment horizontal="center" vertical="center" wrapText="1"/>
      <protection hidden="1"/>
    </xf>
    <xf numFmtId="0" fontId="2" fillId="0" borderId="0" xfId="0" applyFont="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0" xfId="0" applyFont="1" applyAlignment="1" applyProtection="1">
      <alignment horizontal="center" vertical="center" wrapText="1"/>
      <protection hidden="1"/>
    </xf>
    <xf numFmtId="0" fontId="2" fillId="0" borderId="9" xfId="0" applyFont="1" applyBorder="1" applyAlignment="1" applyProtection="1">
      <alignment horizontal="center" vertical="center" wrapText="1"/>
      <protection hidden="1"/>
    </xf>
    <xf numFmtId="0" fontId="16" fillId="0" borderId="0" xfId="0" applyFont="1" applyAlignment="1" applyProtection="1">
      <alignment horizontal="center" vertical="center" wrapText="1"/>
      <protection hidden="1"/>
    </xf>
  </cellXfs>
  <cellStyles count="2">
    <cellStyle name="Normal" xfId="0" builtinId="0"/>
    <cellStyle name="Percent" xfId="1" builtinId="5"/>
  </cellStyles>
  <dxfs count="0"/>
  <tableStyles count="0" defaultTableStyle="TableStyleMedium2" defaultPivotStyle="PivotStyleLight16"/>
  <colors>
    <mruColors>
      <color rgb="FFF295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658"/>
  <sheetViews>
    <sheetView showGridLines="0" topLeftCell="A350" zoomScale="94" zoomScaleNormal="100" workbookViewId="0">
      <selection activeCell="B417" sqref="B417"/>
    </sheetView>
  </sheetViews>
  <sheetFormatPr defaultColWidth="0" defaultRowHeight="15.75" zeroHeight="1" x14ac:dyDescent="0.25"/>
  <cols>
    <col min="1" max="1" width="15.125" style="2" customWidth="1"/>
    <col min="2" max="2" width="14.5" style="2" customWidth="1"/>
    <col min="3" max="3" width="14.125" style="2" customWidth="1"/>
    <col min="4" max="4" width="15" style="2" customWidth="1"/>
    <col min="5" max="5" width="13.125" style="2" customWidth="1"/>
    <col min="6" max="6" width="15" style="2" customWidth="1"/>
    <col min="7" max="7" width="12.125" style="2" customWidth="1"/>
    <col min="8" max="8" width="13.125" style="2" customWidth="1"/>
    <col min="9" max="9" width="12.125" style="2" customWidth="1"/>
    <col min="10" max="10" width="13.125" style="2" customWidth="1"/>
    <col min="11" max="11" width="13.5" style="2" customWidth="1"/>
    <col min="12" max="12" width="13.125" style="2" customWidth="1"/>
    <col min="13" max="13" width="12.125" style="2" customWidth="1"/>
    <col min="14" max="14" width="13" style="2" customWidth="1"/>
    <col min="15" max="18" width="11" style="2" customWidth="1"/>
    <col min="19" max="16384" width="11" style="2" hidden="1"/>
  </cols>
  <sheetData>
    <row r="1" spans="1:11" ht="15.75" customHeight="1" x14ac:dyDescent="0.25">
      <c r="A1" s="158" t="s">
        <v>207</v>
      </c>
      <c r="B1" s="158"/>
      <c r="C1" s="158"/>
      <c r="D1" s="158" t="s">
        <v>0</v>
      </c>
      <c r="E1" s="158"/>
      <c r="F1" s="158"/>
      <c r="G1" s="158"/>
      <c r="H1" s="158"/>
    </row>
    <row r="2" spans="1:11" ht="16.5" thickBot="1" x14ac:dyDescent="0.3">
      <c r="A2" s="162" t="s">
        <v>208</v>
      </c>
      <c r="B2" s="162"/>
      <c r="C2" s="162"/>
      <c r="D2" s="158" t="s">
        <v>1</v>
      </c>
      <c r="E2" s="158"/>
      <c r="F2" s="158"/>
      <c r="G2" s="158"/>
      <c r="H2" s="158"/>
    </row>
    <row r="3" spans="1:11" ht="17.25" thickBot="1" x14ac:dyDescent="0.3">
      <c r="A3" s="1" t="s">
        <v>10</v>
      </c>
      <c r="B3" s="43" t="s">
        <v>209</v>
      </c>
      <c r="D3" s="87"/>
    </row>
    <row r="4" spans="1:11" x14ac:dyDescent="0.25">
      <c r="A4" s="4"/>
    </row>
    <row r="5" spans="1:11" ht="18.75" x14ac:dyDescent="0.25">
      <c r="A5" s="161" t="s">
        <v>2</v>
      </c>
      <c r="B5" s="161"/>
      <c r="C5" s="161"/>
      <c r="D5" s="161"/>
      <c r="E5" s="161"/>
      <c r="F5" s="161"/>
      <c r="G5" s="161"/>
      <c r="H5" s="161"/>
    </row>
    <row r="6" spans="1:11" ht="19.5" thickBot="1" x14ac:dyDescent="0.3">
      <c r="A6" s="161" t="s">
        <v>51</v>
      </c>
      <c r="B6" s="161"/>
      <c r="C6" s="161"/>
      <c r="D6" s="161"/>
      <c r="E6" s="161"/>
      <c r="F6" s="161"/>
      <c r="G6" s="161"/>
      <c r="H6" s="161"/>
    </row>
    <row r="7" spans="1:11" ht="17.25" thickBot="1" x14ac:dyDescent="0.3">
      <c r="A7" s="48"/>
      <c r="B7" s="48"/>
      <c r="C7" s="48" t="s">
        <v>23</v>
      </c>
      <c r="D7" s="72"/>
      <c r="E7" s="48" t="s">
        <v>45</v>
      </c>
      <c r="F7" s="48">
        <v>2020</v>
      </c>
      <c r="G7" s="48"/>
      <c r="H7" s="48"/>
    </row>
    <row r="8" spans="1:11" ht="17.25" thickBot="1" x14ac:dyDescent="0.3">
      <c r="A8" s="5" t="s">
        <v>3</v>
      </c>
      <c r="G8" s="53" t="s">
        <v>53</v>
      </c>
      <c r="H8" s="53" t="s">
        <v>54</v>
      </c>
    </row>
    <row r="9" spans="1:11" ht="17.25" thickBot="1" x14ac:dyDescent="0.3">
      <c r="A9" s="148" t="s">
        <v>11</v>
      </c>
      <c r="B9" s="149"/>
      <c r="C9" s="56">
        <f>'Xã Thiệu Toán'!D8+'Xã Thiệu Chính'!D8+'Xã Thiệu Hòa'!D8+'Xã Minh Tâm'!D8+'Xã Thiệu Viên '!D8+'Xã Thiệu Lý'!D8+'Xã Thiệu Vận'!D8+'Xã Thiệu Trung'!D8+'TT Thiệu Hóa'!D8+'Xã Thiệu Giao'!D8+'Tân Châu'!D8+'Xã Thiệu Ngọc'!D8+'Xã Thiệu Vũ'!D8+'Xã Thiệu Tiến'!D8+'Xã Thiệu Thành'!D8+'Xã Thiệu Công'!D8+'Xã Thiệu Phúc'!D8+'Xã Thiệu Phú'!D8+'Xã Thiệu Long'!D8+'Xã Thiệu Nguyên'!D8+'Xã Thiệu Duy'!D8+'Xã Thiệu Giang'!D8+'Xã Thiệu Hợp'!D8+'Xã Thiệu Thịnh'!D8+'Xã Thiệu Quang'!D8</f>
        <v>0</v>
      </c>
      <c r="D9" s="6" t="s">
        <v>52</v>
      </c>
      <c r="E9" s="6"/>
      <c r="F9" s="6"/>
      <c r="G9" s="54"/>
      <c r="H9" s="55"/>
      <c r="J9" s="96"/>
      <c r="K9" s="14" t="s">
        <v>50</v>
      </c>
    </row>
    <row r="10" spans="1:11" ht="17.25" thickBot="1" x14ac:dyDescent="0.3">
      <c r="A10" s="2" t="s">
        <v>149</v>
      </c>
      <c r="C10" s="56">
        <f>'Xã Thiệu Toán'!D9+'Xã Thiệu Chính'!D9+'Xã Thiệu Hòa'!D9+'Xã Minh Tâm'!D9+'Xã Thiệu Viên '!D9+'Xã Thiệu Lý'!D9+'Xã Thiệu Vận'!D9+'Xã Thiệu Trung'!D9+'TT Thiệu Hóa'!D9+'Xã Thiệu Giao'!D9+'Tân Châu'!D9+'Xã Thiệu Ngọc'!D9+'Xã Thiệu Vũ'!D9+'Xã Thiệu Tiến'!D9+'Xã Thiệu Thành'!D9+'Xã Thiệu Công'!D9+'Xã Thiệu Phúc'!D9+'Xã Thiệu Phú'!D9+'Xã Thiệu Long'!D9+'Xã Thiệu Nguyên'!D9+'Xã Thiệu Duy'!D9+'Xã Thiệu Giang'!D9+'Xã Thiệu Hợp'!D9+'Xã Thiệu Thịnh'!D9+'Xã Thiệu Quang'!D9</f>
        <v>0</v>
      </c>
      <c r="D10" s="6" t="s">
        <v>96</v>
      </c>
      <c r="E10" s="6"/>
      <c r="F10" s="6"/>
      <c r="G10" s="56">
        <f>'Xã Thiệu Toán'!D16+'Xã Thiệu Chính'!D16+'Xã Thiệu Hòa'!D16+'Xã Minh Tâm'!D16+'Xã Thiệu Viên '!D16+'Xã Thiệu Lý'!D16+'Xã Thiệu Vận'!D16+'Xã Thiệu Trung'!D16+'TT Thiệu Hóa'!D16+'Xã Thiệu Giao'!D16+'Tân Châu'!D16+'Xã Thiệu Ngọc'!D16+'Xã Thiệu Vũ'!D16+'Xã Thiệu Tiến'!D16+'Xã Thiệu Thành'!D16+'Xã Thiệu Công'!D16+'Xã Thiệu Phúc'!D16+'Xã Thiệu Phú'!D16+'Xã Thiệu Long'!D16+'Xã Thiệu Nguyên'!D16+'Xã Thiệu Duy'!D16+'Xã Thiệu Giang'!D16+'Xã Thiệu Hợp'!D16+'Xã Thiệu Thịnh'!D16+'Xã Thiệu Quang'!D16</f>
        <v>0</v>
      </c>
      <c r="H10" s="58" t="e">
        <f>G10/$G$9</f>
        <v>#DIV/0!</v>
      </c>
      <c r="J10" s="17"/>
      <c r="K10" s="14" t="s">
        <v>35</v>
      </c>
    </row>
    <row r="11" spans="1:11" ht="17.25" thickBot="1" x14ac:dyDescent="0.3">
      <c r="A11" s="159" t="s">
        <v>30</v>
      </c>
      <c r="B11" s="160"/>
      <c r="C11" s="56">
        <f>'Xã Thiệu Toán'!D10+'Xã Thiệu Chính'!D10+'Xã Thiệu Hòa'!D10+'Xã Minh Tâm'!D10+'Xã Thiệu Viên '!D10+'Xã Thiệu Lý'!D10+'Xã Thiệu Vận'!D10+'Xã Thiệu Trung'!D10+'TT Thiệu Hóa'!D10+'Xã Thiệu Giao'!D10+'Tân Châu'!D10+'Xã Thiệu Ngọc'!D10+'Xã Thiệu Vũ'!D10+'Xã Thiệu Tiến'!D10+'Xã Thiệu Thành'!D10+'Xã Thiệu Công'!D10+'Xã Thiệu Phúc'!D10+'Xã Thiệu Phú'!D10+'Xã Thiệu Long'!D10+'Xã Thiệu Nguyên'!D10+'Xã Thiệu Duy'!D10+'Xã Thiệu Giang'!D10+'Xã Thiệu Hợp'!D10+'Xã Thiệu Thịnh'!D10+'Xã Thiệu Quang'!D10</f>
        <v>0</v>
      </c>
      <c r="D11" s="6" t="s">
        <v>85</v>
      </c>
      <c r="E11" s="6"/>
      <c r="G11" s="54"/>
      <c r="H11" s="58" t="e">
        <f>G11/$G$9</f>
        <v>#DIV/0!</v>
      </c>
      <c r="J11" s="122"/>
      <c r="K11" s="14" t="s">
        <v>165</v>
      </c>
    </row>
    <row r="12" spans="1:11" ht="17.25" thickBot="1" x14ac:dyDescent="0.3">
      <c r="A12" s="148" t="s">
        <v>31</v>
      </c>
      <c r="B12" s="149"/>
      <c r="C12" s="56">
        <f>'Xã Thiệu Toán'!D11+'Xã Thiệu Chính'!D11+'Xã Thiệu Hòa'!D11+'Xã Minh Tâm'!D11+'Xã Thiệu Viên '!D11+'Xã Thiệu Lý'!D11+'Xã Thiệu Vận'!D11+'Xã Thiệu Trung'!D11+'TT Thiệu Hóa'!D11+'Xã Thiệu Giao'!D11+'Tân Châu'!D11+'Xã Thiệu Ngọc'!D11+'Xã Thiệu Vũ'!D11+'Xã Thiệu Tiến'!D11+'Xã Thiệu Thành'!D11+'Xã Thiệu Công'!D11+'Xã Thiệu Phúc'!D11+'Xã Thiệu Phú'!D11+'Xã Thiệu Long'!D11+'Xã Thiệu Nguyên'!D11+'Xã Thiệu Duy'!D11+'Xã Thiệu Giang'!D11+'Xã Thiệu Hợp'!D11+'Xã Thiệu Thịnh'!D11+'Xã Thiệu Quang'!D11</f>
        <v>0</v>
      </c>
      <c r="D12" s="6" t="s">
        <v>86</v>
      </c>
      <c r="E12" s="6"/>
      <c r="G12" s="54"/>
      <c r="H12" s="58" t="e">
        <f>G12/$G$11</f>
        <v>#DIV/0!</v>
      </c>
    </row>
    <row r="13" spans="1:11" ht="17.25" customHeight="1" thickBot="1" x14ac:dyDescent="0.3">
      <c r="A13" s="148" t="s">
        <v>82</v>
      </c>
      <c r="B13" s="149"/>
      <c r="C13" s="56">
        <f>'Xã Thiệu Toán'!D12+'Xã Thiệu Chính'!D12+'Xã Thiệu Hòa'!D12+'Xã Minh Tâm'!D12+'Xã Thiệu Viên '!D12+'Xã Thiệu Lý'!D12+'Xã Thiệu Vận'!D12+'Xã Thiệu Trung'!D12+'TT Thiệu Hóa'!D12+'Xã Thiệu Giao'!D12+'Tân Châu'!D12+'Xã Thiệu Ngọc'!D12+'Xã Thiệu Vũ'!D12+'Xã Thiệu Tiến'!D12+'Xã Thiệu Thành'!D12+'Xã Thiệu Công'!D12+'Xã Thiệu Phúc'!D12+'Xã Thiệu Phú'!D12+'Xã Thiệu Long'!D12+'Xã Thiệu Nguyên'!D12+'Xã Thiệu Duy'!D12+'Xã Thiệu Giang'!D12+'Xã Thiệu Hợp'!D12+'Xã Thiệu Thịnh'!D12+'Xã Thiệu Quang'!D12</f>
        <v>0</v>
      </c>
      <c r="D13" s="6" t="s">
        <v>87</v>
      </c>
      <c r="E13" s="6"/>
      <c r="G13" s="54"/>
      <c r="H13" s="58" t="e">
        <f>G13/$G$11</f>
        <v>#DIV/0!</v>
      </c>
    </row>
    <row r="14" spans="1:11" ht="17.25" thickBot="1" x14ac:dyDescent="0.3">
      <c r="A14" s="148" t="s">
        <v>32</v>
      </c>
      <c r="B14" s="149"/>
      <c r="C14" s="56">
        <f>'Xã Thiệu Toán'!D13+'Xã Thiệu Chính'!D13+'Xã Thiệu Hòa'!D13+'Xã Minh Tâm'!D13+'Xã Thiệu Viên '!D13+'Xã Thiệu Lý'!D13+'Xã Thiệu Vận'!D13+'Xã Thiệu Trung'!D13+'TT Thiệu Hóa'!D13+'Xã Thiệu Giao'!D13+'Tân Châu'!D13+'Xã Thiệu Ngọc'!D13+'Xã Thiệu Vũ'!D13+'Xã Thiệu Tiến'!D13+'Xã Thiệu Thành'!D13+'Xã Thiệu Công'!D13+'Xã Thiệu Phúc'!D13+'Xã Thiệu Phú'!D13+'Xã Thiệu Long'!D13+'Xã Thiệu Nguyên'!D13+'Xã Thiệu Duy'!D13+'Xã Thiệu Giang'!D13+'Xã Thiệu Hợp'!D13+'Xã Thiệu Thịnh'!D13+'Xã Thiệu Quang'!D13</f>
        <v>0</v>
      </c>
      <c r="D14" s="6" t="s">
        <v>88</v>
      </c>
      <c r="E14" s="6"/>
      <c r="G14" s="54"/>
      <c r="H14" s="58" t="e">
        <f>G14/$G$13</f>
        <v>#DIV/0!</v>
      </c>
    </row>
    <row r="15" spans="1:11" ht="17.25" thickBot="1" x14ac:dyDescent="0.3">
      <c r="A15" s="148" t="s">
        <v>33</v>
      </c>
      <c r="B15" s="149"/>
      <c r="C15" s="56">
        <f>'Xã Thiệu Toán'!D14+'Xã Thiệu Chính'!D14+'Xã Thiệu Hòa'!D14+'Xã Minh Tâm'!D14+'Xã Thiệu Viên '!D14+'Xã Thiệu Lý'!D14+'Xã Thiệu Vận'!D14+'Xã Thiệu Trung'!D14+'TT Thiệu Hóa'!D14+'Xã Thiệu Giao'!D14+'Tân Châu'!D14+'Xã Thiệu Ngọc'!D14+'Xã Thiệu Vũ'!D14+'Xã Thiệu Tiến'!D14+'Xã Thiệu Thành'!D14+'Xã Thiệu Công'!D14+'Xã Thiệu Phúc'!D14+'Xã Thiệu Phú'!D14+'Xã Thiệu Long'!D14+'Xã Thiệu Nguyên'!D14+'Xã Thiệu Duy'!D14+'Xã Thiệu Giang'!D14+'Xã Thiệu Hợp'!D14+'Xã Thiệu Thịnh'!D14+'Xã Thiệu Quang'!D14</f>
        <v>0</v>
      </c>
      <c r="D15" s="6" t="s">
        <v>183</v>
      </c>
      <c r="G15" s="56">
        <f>'Xã Thiệu Toán'!D17+'Xã Thiệu Chính'!D17+'Xã Thiệu Hòa'!D17+'Xã Minh Tâm'!D17+'Xã Thiệu Viên '!D17+'Xã Thiệu Lý'!D17+'Xã Thiệu Vận'!D17+'Xã Thiệu Trung'!D17+'TT Thiệu Hóa'!D17+'Xã Thiệu Giao'!D17+'Tân Châu'!D17+'Xã Thiệu Ngọc'!D17+'Xã Thiệu Vũ'!D17+'Xã Thiệu Tiến'!D17+'Xã Thiệu Thành'!D17+'Xã Thiệu Công'!D17+'Xã Thiệu Phúc'!D17+'Xã Thiệu Phú'!D17+'Xã Thiệu Long'!D17+'Xã Thiệu Nguyên'!D17+'Xã Thiệu Duy'!D17+'Xã Thiệu Giang'!D17+'Xã Thiệu Hợp'!D17+'Xã Thiệu Thịnh'!D17+'Xã Thiệu Quang'!D17</f>
        <v>0</v>
      </c>
      <c r="H15" s="58" t="e">
        <f>G15/G14</f>
        <v>#DIV/0!</v>
      </c>
    </row>
    <row r="16" spans="1:11" ht="17.25" thickBot="1" x14ac:dyDescent="0.3">
      <c r="A16" s="148" t="s">
        <v>58</v>
      </c>
      <c r="B16" s="149"/>
      <c r="C16" s="56">
        <f>'Xã Thiệu Toán'!D15+'Xã Thiệu Chính'!D15+'Xã Thiệu Hòa'!D15+'Xã Minh Tâm'!D15+'Xã Thiệu Viên '!D15+'Xã Thiệu Lý'!D15+'Xã Thiệu Vận'!D15+'Xã Thiệu Trung'!D15+'TT Thiệu Hóa'!D15+'Xã Thiệu Giao'!D15+'Tân Châu'!D15+'Xã Thiệu Ngọc'!D15+'Xã Thiệu Vũ'!D15+'Xã Thiệu Tiến'!D15+'Xã Thiệu Thành'!D15+'Xã Thiệu Công'!D15+'Xã Thiệu Phúc'!D15+'Xã Thiệu Phú'!D15+'Xã Thiệu Long'!D15+'Xã Thiệu Nguyên'!D15+'Xã Thiệu Duy'!D15+'Xã Thiệu Giang'!D15+'Xã Thiệu Hợp'!D15+'Xã Thiệu Thịnh'!D15+'Xã Thiệu Quang'!D15</f>
        <v>0</v>
      </c>
      <c r="D16" s="6" t="s">
        <v>49</v>
      </c>
      <c r="E16" s="6"/>
      <c r="G16" s="155"/>
      <c r="H16" s="156"/>
      <c r="I16" s="157"/>
    </row>
    <row r="17" spans="1:13" ht="17.25" thickBot="1" x14ac:dyDescent="0.3">
      <c r="A17" s="154"/>
      <c r="B17" s="154"/>
      <c r="D17" s="6" t="s">
        <v>91</v>
      </c>
      <c r="E17" s="6"/>
      <c r="G17" s="155"/>
      <c r="H17" s="156"/>
      <c r="I17" s="157"/>
    </row>
    <row r="18" spans="1:13" x14ac:dyDescent="0.25">
      <c r="A18" s="154"/>
      <c r="B18" s="154"/>
    </row>
    <row r="19" spans="1:13" ht="16.5" x14ac:dyDescent="0.25">
      <c r="A19" s="5" t="s">
        <v>4</v>
      </c>
    </row>
    <row r="20" spans="1:13" ht="16.5" x14ac:dyDescent="0.25">
      <c r="A20" s="5" t="s">
        <v>151</v>
      </c>
    </row>
    <row r="21" spans="1:13" ht="17.25" thickBot="1" x14ac:dyDescent="0.3">
      <c r="A21" s="5"/>
      <c r="B21" s="163" t="s">
        <v>92</v>
      </c>
      <c r="C21" s="163"/>
      <c r="D21" s="163"/>
      <c r="E21" s="163"/>
      <c r="F21" s="163"/>
      <c r="G21" s="163"/>
      <c r="H21" s="163"/>
      <c r="I21" s="163"/>
      <c r="J21" s="163"/>
      <c r="K21" s="163"/>
    </row>
    <row r="22" spans="1:13" s="14" customFormat="1" ht="144" customHeight="1" thickBot="1" x14ac:dyDescent="0.3">
      <c r="B22" s="70" t="s">
        <v>5</v>
      </c>
      <c r="C22" s="70" t="s">
        <v>81</v>
      </c>
      <c r="D22" s="70" t="s">
        <v>154</v>
      </c>
      <c r="E22" s="70" t="s">
        <v>170</v>
      </c>
      <c r="F22" s="70" t="s">
        <v>79</v>
      </c>
      <c r="G22" s="70" t="s">
        <v>89</v>
      </c>
      <c r="H22" s="70" t="s">
        <v>93</v>
      </c>
      <c r="I22" s="70" t="s">
        <v>155</v>
      </c>
      <c r="J22" s="70" t="s">
        <v>156</v>
      </c>
      <c r="K22" s="70" t="s">
        <v>80</v>
      </c>
      <c r="L22" s="70" t="s">
        <v>152</v>
      </c>
      <c r="M22" s="70" t="s">
        <v>191</v>
      </c>
    </row>
    <row r="23" spans="1:13" s="14" customFormat="1" ht="34.5" customHeight="1" thickBot="1" x14ac:dyDescent="0.3">
      <c r="A23" s="97" t="s">
        <v>6</v>
      </c>
      <c r="B23" s="57">
        <f t="shared" ref="B23:K23" si="0">B24+B34</f>
        <v>0</v>
      </c>
      <c r="C23" s="57">
        <f t="shared" si="0"/>
        <v>0</v>
      </c>
      <c r="D23" s="57">
        <f t="shared" si="0"/>
        <v>0</v>
      </c>
      <c r="E23" s="57">
        <f t="shared" si="0"/>
        <v>0</v>
      </c>
      <c r="F23" s="57">
        <f t="shared" si="0"/>
        <v>0</v>
      </c>
      <c r="G23" s="57">
        <f>G24+G34</f>
        <v>0</v>
      </c>
      <c r="H23" s="57">
        <f t="shared" si="0"/>
        <v>0</v>
      </c>
      <c r="I23" s="57">
        <f t="shared" si="0"/>
        <v>0</v>
      </c>
      <c r="J23" s="57">
        <f t="shared" si="0"/>
        <v>0</v>
      </c>
      <c r="K23" s="57">
        <f t="shared" si="0"/>
        <v>0</v>
      </c>
      <c r="L23" s="57">
        <f>L24+L34</f>
        <v>0</v>
      </c>
      <c r="M23" s="58" t="e">
        <f>L23/C9</f>
        <v>#DIV/0!</v>
      </c>
    </row>
    <row r="24" spans="1:13" s="14" customFormat="1" ht="39.75" customHeight="1" thickBot="1" x14ac:dyDescent="0.3">
      <c r="A24" s="99" t="s">
        <v>97</v>
      </c>
      <c r="B24" s="57">
        <f t="shared" ref="B24:K24" si="1">SUM(B25:B33)</f>
        <v>0</v>
      </c>
      <c r="C24" s="57">
        <f t="shared" si="1"/>
        <v>0</v>
      </c>
      <c r="D24" s="57">
        <f t="shared" si="1"/>
        <v>0</v>
      </c>
      <c r="E24" s="57">
        <f t="shared" si="1"/>
        <v>0</v>
      </c>
      <c r="F24" s="57">
        <f t="shared" si="1"/>
        <v>0</v>
      </c>
      <c r="G24" s="57">
        <f t="shared" si="1"/>
        <v>0</v>
      </c>
      <c r="H24" s="57">
        <f t="shared" si="1"/>
        <v>0</v>
      </c>
      <c r="I24" s="57">
        <f t="shared" si="1"/>
        <v>0</v>
      </c>
      <c r="J24" s="57">
        <f t="shared" si="1"/>
        <v>0</v>
      </c>
      <c r="K24" s="57">
        <f t="shared" si="1"/>
        <v>0</v>
      </c>
      <c r="L24" s="57">
        <f>SUM(L25:L33)</f>
        <v>0</v>
      </c>
      <c r="M24" s="58" t="e">
        <f>L24/C9</f>
        <v>#DIV/0!</v>
      </c>
    </row>
    <row r="25" spans="1:13" s="14" customFormat="1" ht="33.75" thickBot="1" x14ac:dyDescent="0.3">
      <c r="A25" s="3" t="s">
        <v>210</v>
      </c>
      <c r="B25" s="96"/>
      <c r="C25" s="96"/>
      <c r="D25" s="96"/>
      <c r="E25" s="96"/>
      <c r="F25" s="96"/>
      <c r="G25" s="96"/>
      <c r="H25" s="96"/>
      <c r="I25" s="96"/>
      <c r="J25" s="96"/>
      <c r="K25" s="96"/>
      <c r="L25" s="96"/>
      <c r="M25" s="96"/>
    </row>
    <row r="26" spans="1:13" s="14" customFormat="1" ht="17.25" thickBot="1" x14ac:dyDescent="0.3">
      <c r="A26" s="3" t="s">
        <v>100</v>
      </c>
      <c r="B26" s="96"/>
      <c r="C26" s="96"/>
      <c r="D26" s="96"/>
      <c r="E26" s="96"/>
      <c r="F26" s="96"/>
      <c r="G26" s="96"/>
      <c r="H26" s="96"/>
      <c r="I26" s="96"/>
      <c r="J26" s="96"/>
      <c r="K26" s="96"/>
      <c r="L26" s="96"/>
      <c r="M26" s="96"/>
    </row>
    <row r="27" spans="1:13" s="14" customFormat="1" ht="17.25" thickBot="1" x14ac:dyDescent="0.3">
      <c r="A27" s="3" t="s">
        <v>101</v>
      </c>
      <c r="B27" s="96"/>
      <c r="C27" s="96"/>
      <c r="D27" s="96"/>
      <c r="E27" s="96"/>
      <c r="F27" s="96"/>
      <c r="G27" s="96"/>
      <c r="H27" s="96"/>
      <c r="I27" s="96"/>
      <c r="J27" s="96"/>
      <c r="K27" s="96"/>
      <c r="L27" s="96"/>
      <c r="M27" s="96"/>
    </row>
    <row r="28" spans="1:13" s="14" customFormat="1" ht="17.25" thickBot="1" x14ac:dyDescent="0.3">
      <c r="A28" s="3" t="s">
        <v>102</v>
      </c>
      <c r="B28" s="96"/>
      <c r="C28" s="96"/>
      <c r="D28" s="96"/>
      <c r="E28" s="96"/>
      <c r="F28" s="96"/>
      <c r="G28" s="96"/>
      <c r="H28" s="96"/>
      <c r="I28" s="96"/>
      <c r="J28" s="96"/>
      <c r="K28" s="96"/>
      <c r="L28" s="96"/>
      <c r="M28" s="96"/>
    </row>
    <row r="29" spans="1:13" s="14" customFormat="1" ht="17.25" thickBot="1" x14ac:dyDescent="0.3">
      <c r="A29" s="3" t="s">
        <v>103</v>
      </c>
      <c r="B29" s="96"/>
      <c r="C29" s="96"/>
      <c r="D29" s="96"/>
      <c r="E29" s="96"/>
      <c r="F29" s="96"/>
      <c r="G29" s="96"/>
      <c r="H29" s="96"/>
      <c r="I29" s="96"/>
      <c r="J29" s="96"/>
      <c r="K29" s="96"/>
      <c r="L29" s="96"/>
      <c r="M29" s="96"/>
    </row>
    <row r="30" spans="1:13" s="14" customFormat="1" ht="17.25" thickBot="1" x14ac:dyDescent="0.3">
      <c r="A30" s="3" t="s">
        <v>104</v>
      </c>
      <c r="B30" s="96"/>
      <c r="C30" s="96"/>
      <c r="D30" s="96"/>
      <c r="E30" s="96"/>
      <c r="F30" s="96"/>
      <c r="G30" s="96"/>
      <c r="H30" s="96"/>
      <c r="I30" s="96"/>
      <c r="J30" s="96"/>
      <c r="K30" s="96"/>
      <c r="L30" s="96"/>
      <c r="M30" s="96"/>
    </row>
    <row r="31" spans="1:13" s="14" customFormat="1" ht="17.25" thickBot="1" x14ac:dyDescent="0.3">
      <c r="A31" s="3" t="s">
        <v>105</v>
      </c>
      <c r="B31" s="96"/>
      <c r="C31" s="96"/>
      <c r="D31" s="96"/>
      <c r="E31" s="96"/>
      <c r="F31" s="96"/>
      <c r="G31" s="96"/>
      <c r="H31" s="96"/>
      <c r="I31" s="96"/>
      <c r="J31" s="96"/>
      <c r="K31" s="96"/>
      <c r="L31" s="96"/>
      <c r="M31" s="96"/>
    </row>
    <row r="32" spans="1:13" s="14" customFormat="1" ht="17.25" thickBot="1" x14ac:dyDescent="0.3">
      <c r="A32" s="3" t="s">
        <v>106</v>
      </c>
      <c r="B32" s="96"/>
      <c r="C32" s="96"/>
      <c r="D32" s="96"/>
      <c r="E32" s="96"/>
      <c r="F32" s="96"/>
      <c r="G32" s="96"/>
      <c r="H32" s="96"/>
      <c r="I32" s="96"/>
      <c r="J32" s="96"/>
      <c r="K32" s="96"/>
      <c r="L32" s="96"/>
      <c r="M32" s="96"/>
    </row>
    <row r="33" spans="1:13" s="14" customFormat="1" ht="17.25" thickBot="1" x14ac:dyDescent="0.3">
      <c r="A33" s="3" t="s">
        <v>107</v>
      </c>
      <c r="B33" s="96"/>
      <c r="C33" s="96"/>
      <c r="D33" s="96"/>
      <c r="E33" s="96"/>
      <c r="F33" s="96"/>
      <c r="G33" s="96"/>
      <c r="H33" s="96"/>
      <c r="I33" s="96"/>
      <c r="J33" s="96"/>
      <c r="K33" s="96"/>
      <c r="L33" s="96"/>
      <c r="M33" s="96"/>
    </row>
    <row r="34" spans="1:13" s="14" customFormat="1" ht="36.75" customHeight="1" thickBot="1" x14ac:dyDescent="0.3">
      <c r="A34" s="98" t="s">
        <v>98</v>
      </c>
      <c r="B34" s="57">
        <f t="shared" ref="B34:L34" si="2">SUM(B35:B59)</f>
        <v>0</v>
      </c>
      <c r="C34" s="57">
        <f t="shared" si="2"/>
        <v>0</v>
      </c>
      <c r="D34" s="57">
        <f t="shared" si="2"/>
        <v>0</v>
      </c>
      <c r="E34" s="57">
        <f t="shared" si="2"/>
        <v>0</v>
      </c>
      <c r="F34" s="57">
        <f t="shared" si="2"/>
        <v>0</v>
      </c>
      <c r="G34" s="57">
        <f t="shared" si="2"/>
        <v>0</v>
      </c>
      <c r="H34" s="57">
        <f t="shared" si="2"/>
        <v>0</v>
      </c>
      <c r="I34" s="57">
        <f t="shared" si="2"/>
        <v>0</v>
      </c>
      <c r="J34" s="57">
        <f t="shared" si="2"/>
        <v>0</v>
      </c>
      <c r="K34" s="57">
        <f t="shared" si="2"/>
        <v>0</v>
      </c>
      <c r="L34" s="57">
        <f t="shared" si="2"/>
        <v>0</v>
      </c>
      <c r="M34" s="58" t="e">
        <f>L34/C9</f>
        <v>#DIV/0!</v>
      </c>
    </row>
    <row r="35" spans="1:13" ht="17.25" thickBot="1" x14ac:dyDescent="0.3">
      <c r="A35" s="16" t="s">
        <v>211</v>
      </c>
      <c r="B35" s="56">
        <f>'Xã Thiệu Toán'!B24</f>
        <v>0</v>
      </c>
      <c r="C35" s="56">
        <f>'Xã Thiệu Toán'!C24</f>
        <v>0</v>
      </c>
      <c r="D35" s="56">
        <f>'Xã Thiệu Toán'!D24</f>
        <v>0</v>
      </c>
      <c r="E35" s="56">
        <f>'Xã Thiệu Toán'!E24</f>
        <v>0</v>
      </c>
      <c r="F35" s="56">
        <f>'Xã Thiệu Toán'!F24</f>
        <v>0</v>
      </c>
      <c r="G35" s="56">
        <f>'Xã Thiệu Toán'!G24</f>
        <v>0</v>
      </c>
      <c r="H35" s="56">
        <f>'Xã Thiệu Toán'!H24</f>
        <v>0</v>
      </c>
      <c r="I35" s="56">
        <f>'Xã Thiệu Toán'!I24</f>
        <v>0</v>
      </c>
      <c r="J35" s="56">
        <f>'Xã Thiệu Toán'!J24</f>
        <v>0</v>
      </c>
      <c r="K35" s="56">
        <f>'Xã Thiệu Toán'!K24</f>
        <v>0</v>
      </c>
      <c r="L35" s="56">
        <f>'Xã Thiệu Toán'!L24</f>
        <v>0</v>
      </c>
      <c r="M35" s="58" t="e">
        <f>'Xã Thiệu Toán'!M24</f>
        <v>#DIV/0!</v>
      </c>
    </row>
    <row r="36" spans="1:13" ht="17.25" thickBot="1" x14ac:dyDescent="0.3">
      <c r="A36" s="16" t="s">
        <v>212</v>
      </c>
      <c r="B36" s="56">
        <f>'Xã Thiệu Chính'!B24</f>
        <v>0</v>
      </c>
      <c r="C36" s="56">
        <f>'Xã Thiệu Chính'!C24</f>
        <v>0</v>
      </c>
      <c r="D36" s="56">
        <f>'Xã Thiệu Chính'!D24</f>
        <v>0</v>
      </c>
      <c r="E36" s="56">
        <f>'Xã Thiệu Chính'!E24</f>
        <v>0</v>
      </c>
      <c r="F36" s="56">
        <f>'Xã Thiệu Chính'!F24</f>
        <v>0</v>
      </c>
      <c r="G36" s="56">
        <f>'Xã Thiệu Chính'!G24</f>
        <v>0</v>
      </c>
      <c r="H36" s="56">
        <f>'Xã Thiệu Chính'!H24</f>
        <v>0</v>
      </c>
      <c r="I36" s="56">
        <f>'Xã Thiệu Chính'!I24</f>
        <v>0</v>
      </c>
      <c r="J36" s="56">
        <f>'Xã Thiệu Chính'!J24</f>
        <v>0</v>
      </c>
      <c r="K36" s="56">
        <f>'Xã Thiệu Chính'!K24</f>
        <v>0</v>
      </c>
      <c r="L36" s="56">
        <f>'Xã Thiệu Chính'!L24</f>
        <v>0</v>
      </c>
      <c r="M36" s="58" t="e">
        <f>'Xã Thiệu Chính'!M24</f>
        <v>#DIV/0!</v>
      </c>
    </row>
    <row r="37" spans="1:13" ht="17.25" thickBot="1" x14ac:dyDescent="0.3">
      <c r="A37" s="16" t="s">
        <v>213</v>
      </c>
      <c r="B37" s="56">
        <f>'Xã Thiệu Hòa'!B24</f>
        <v>0</v>
      </c>
      <c r="C37" s="56">
        <f>'Xã Thiệu Hòa'!C24</f>
        <v>0</v>
      </c>
      <c r="D37" s="56">
        <f>'Xã Thiệu Hòa'!D24</f>
        <v>0</v>
      </c>
      <c r="E37" s="56">
        <f>'Xã Thiệu Hòa'!E24</f>
        <v>0</v>
      </c>
      <c r="F37" s="56">
        <f>'Xã Thiệu Hòa'!F24</f>
        <v>0</v>
      </c>
      <c r="G37" s="56">
        <f>'Xã Thiệu Hòa'!G24</f>
        <v>0</v>
      </c>
      <c r="H37" s="56">
        <f>'Xã Thiệu Hòa'!H24</f>
        <v>0</v>
      </c>
      <c r="I37" s="56">
        <f>'Xã Thiệu Hòa'!I24</f>
        <v>0</v>
      </c>
      <c r="J37" s="56">
        <f>'Xã Thiệu Hòa'!J24</f>
        <v>0</v>
      </c>
      <c r="K37" s="56">
        <f>'Xã Thiệu Hòa'!K24</f>
        <v>0</v>
      </c>
      <c r="L37" s="56">
        <f>'Xã Thiệu Hòa'!L24</f>
        <v>0</v>
      </c>
      <c r="M37" s="58" t="e">
        <f>'Xã Thiệu Hòa'!M24</f>
        <v>#DIV/0!</v>
      </c>
    </row>
    <row r="38" spans="1:13" ht="17.25" thickBot="1" x14ac:dyDescent="0.3">
      <c r="A38" s="16" t="s">
        <v>214</v>
      </c>
      <c r="B38" s="56">
        <f>'Xã Minh Tâm'!B24</f>
        <v>0</v>
      </c>
      <c r="C38" s="56">
        <f>'Xã Minh Tâm'!C24</f>
        <v>0</v>
      </c>
      <c r="D38" s="56">
        <f>'Xã Minh Tâm'!D24</f>
        <v>0</v>
      </c>
      <c r="E38" s="56">
        <f>'Xã Minh Tâm'!E24</f>
        <v>0</v>
      </c>
      <c r="F38" s="56">
        <f>'Xã Minh Tâm'!F24</f>
        <v>0</v>
      </c>
      <c r="G38" s="56">
        <f>'Xã Minh Tâm'!G24</f>
        <v>0</v>
      </c>
      <c r="H38" s="56">
        <f>'Xã Minh Tâm'!H24</f>
        <v>0</v>
      </c>
      <c r="I38" s="56">
        <f>'Xã Minh Tâm'!I24</f>
        <v>0</v>
      </c>
      <c r="J38" s="56">
        <f>'Xã Minh Tâm'!J24</f>
        <v>0</v>
      </c>
      <c r="K38" s="56">
        <f>'Xã Minh Tâm'!K24</f>
        <v>0</v>
      </c>
      <c r="L38" s="56">
        <f>'Xã Minh Tâm'!L24</f>
        <v>0</v>
      </c>
      <c r="M38" s="58" t="e">
        <f>'Xã Minh Tâm'!M24</f>
        <v>#DIV/0!</v>
      </c>
    </row>
    <row r="39" spans="1:13" ht="17.25" thickBot="1" x14ac:dyDescent="0.3">
      <c r="A39" s="16" t="s">
        <v>215</v>
      </c>
      <c r="B39" s="56">
        <f>'Xã Thiệu Viên '!B24</f>
        <v>0</v>
      </c>
      <c r="C39" s="56">
        <f>'Xã Thiệu Viên '!C24</f>
        <v>0</v>
      </c>
      <c r="D39" s="56">
        <f>'Xã Thiệu Viên '!D24</f>
        <v>0</v>
      </c>
      <c r="E39" s="56">
        <f>'Xã Thiệu Viên '!E24</f>
        <v>0</v>
      </c>
      <c r="F39" s="56">
        <f>'Xã Thiệu Viên '!F24</f>
        <v>0</v>
      </c>
      <c r="G39" s="56">
        <f>'Xã Thiệu Viên '!G24</f>
        <v>0</v>
      </c>
      <c r="H39" s="56">
        <f>'Xã Thiệu Viên '!H24</f>
        <v>0</v>
      </c>
      <c r="I39" s="56">
        <f>'Xã Thiệu Viên '!I24</f>
        <v>0</v>
      </c>
      <c r="J39" s="56">
        <f>'Xã Thiệu Viên '!J24</f>
        <v>0</v>
      </c>
      <c r="K39" s="56">
        <f>'Xã Thiệu Viên '!K24</f>
        <v>0</v>
      </c>
      <c r="L39" s="56">
        <f>'Xã Thiệu Viên '!L24</f>
        <v>0</v>
      </c>
      <c r="M39" s="58" t="e">
        <f>'Xã Thiệu Viên '!M24</f>
        <v>#DIV/0!</v>
      </c>
    </row>
    <row r="40" spans="1:13" ht="17.25" thickBot="1" x14ac:dyDescent="0.3">
      <c r="A40" s="16" t="s">
        <v>216</v>
      </c>
      <c r="B40" s="56">
        <f>'Xã Thiệu Lý'!B24</f>
        <v>0</v>
      </c>
      <c r="C40" s="56">
        <f>'Xã Thiệu Lý'!C24</f>
        <v>0</v>
      </c>
      <c r="D40" s="56">
        <f>'Xã Thiệu Lý'!D24</f>
        <v>0</v>
      </c>
      <c r="E40" s="56">
        <f>'Xã Thiệu Lý'!E24</f>
        <v>0</v>
      </c>
      <c r="F40" s="56">
        <f>'Xã Thiệu Lý'!F24</f>
        <v>0</v>
      </c>
      <c r="G40" s="56">
        <f>'Xã Thiệu Lý'!G24</f>
        <v>0</v>
      </c>
      <c r="H40" s="56">
        <f>'Xã Thiệu Lý'!H24</f>
        <v>0</v>
      </c>
      <c r="I40" s="56">
        <f>'Xã Thiệu Lý'!I24</f>
        <v>0</v>
      </c>
      <c r="J40" s="56">
        <f>'Xã Thiệu Lý'!J24</f>
        <v>0</v>
      </c>
      <c r="K40" s="56">
        <f>'Xã Thiệu Lý'!K24</f>
        <v>0</v>
      </c>
      <c r="L40" s="56">
        <f>'Xã Thiệu Lý'!L24</f>
        <v>0</v>
      </c>
      <c r="M40" s="58" t="e">
        <f>'Xã Thiệu Lý'!M24</f>
        <v>#DIV/0!</v>
      </c>
    </row>
    <row r="41" spans="1:13" ht="17.25" thickBot="1" x14ac:dyDescent="0.3">
      <c r="A41" s="16" t="s">
        <v>217</v>
      </c>
      <c r="B41" s="56">
        <f>'Xã Thiệu Vận'!B24</f>
        <v>0</v>
      </c>
      <c r="C41" s="56">
        <f>'Xã Thiệu Vận'!C24</f>
        <v>0</v>
      </c>
      <c r="D41" s="56">
        <f>'Xã Thiệu Vận'!D24</f>
        <v>0</v>
      </c>
      <c r="E41" s="56">
        <f>'Xã Thiệu Vận'!E24</f>
        <v>0</v>
      </c>
      <c r="F41" s="56">
        <f>'Xã Thiệu Vận'!F24</f>
        <v>0</v>
      </c>
      <c r="G41" s="56">
        <f>'Xã Thiệu Vận'!G24</f>
        <v>0</v>
      </c>
      <c r="H41" s="56">
        <f>'Xã Thiệu Vận'!H24</f>
        <v>0</v>
      </c>
      <c r="I41" s="56">
        <f>'Xã Thiệu Vận'!I24</f>
        <v>0</v>
      </c>
      <c r="J41" s="56">
        <f>'Xã Thiệu Vận'!J24</f>
        <v>0</v>
      </c>
      <c r="K41" s="56">
        <f>'Xã Thiệu Vận'!K24</f>
        <v>0</v>
      </c>
      <c r="L41" s="56">
        <f>'Xã Thiệu Vận'!L24</f>
        <v>0</v>
      </c>
      <c r="M41" s="58" t="e">
        <f>'Xã Thiệu Vận'!M24</f>
        <v>#DIV/0!</v>
      </c>
    </row>
    <row r="42" spans="1:13" ht="17.25" thickBot="1" x14ac:dyDescent="0.3">
      <c r="A42" s="16" t="s">
        <v>218</v>
      </c>
      <c r="B42" s="56">
        <f>'Xã Thiệu Trung'!B24</f>
        <v>0</v>
      </c>
      <c r="C42" s="56">
        <f>'Xã Thiệu Trung'!C24</f>
        <v>0</v>
      </c>
      <c r="D42" s="56">
        <f>'Xã Thiệu Trung'!D24</f>
        <v>0</v>
      </c>
      <c r="E42" s="56">
        <f>'Xã Thiệu Trung'!E24</f>
        <v>0</v>
      </c>
      <c r="F42" s="56">
        <f>'Xã Thiệu Trung'!F24</f>
        <v>0</v>
      </c>
      <c r="G42" s="56">
        <f>'Xã Thiệu Trung'!G24</f>
        <v>0</v>
      </c>
      <c r="H42" s="56">
        <f>'Xã Thiệu Trung'!H24</f>
        <v>0</v>
      </c>
      <c r="I42" s="56">
        <f>'Xã Thiệu Trung'!I24</f>
        <v>0</v>
      </c>
      <c r="J42" s="56">
        <f>'Xã Thiệu Trung'!J24</f>
        <v>0</v>
      </c>
      <c r="K42" s="56">
        <f>'Xã Thiệu Trung'!K24</f>
        <v>0</v>
      </c>
      <c r="L42" s="56">
        <f>'Xã Thiệu Trung'!L24</f>
        <v>0</v>
      </c>
      <c r="M42" s="58" t="e">
        <f>'Xã Thiệu Trung'!M24</f>
        <v>#DIV/0!</v>
      </c>
    </row>
    <row r="43" spans="1:13" ht="17.25" thickBot="1" x14ac:dyDescent="0.3">
      <c r="A43" s="16" t="s">
        <v>219</v>
      </c>
      <c r="B43" s="56">
        <f>'TT Thiệu Hóa'!B24</f>
        <v>0</v>
      </c>
      <c r="C43" s="56">
        <f>'TT Thiệu Hóa'!C24</f>
        <v>0</v>
      </c>
      <c r="D43" s="56">
        <f>'TT Thiệu Hóa'!D24</f>
        <v>0</v>
      </c>
      <c r="E43" s="56">
        <f>'TT Thiệu Hóa'!E24</f>
        <v>0</v>
      </c>
      <c r="F43" s="56">
        <f>'TT Thiệu Hóa'!F24</f>
        <v>0</v>
      </c>
      <c r="G43" s="56">
        <f>'TT Thiệu Hóa'!G24</f>
        <v>0</v>
      </c>
      <c r="H43" s="56">
        <f>'TT Thiệu Hóa'!H24</f>
        <v>0</v>
      </c>
      <c r="I43" s="56">
        <f>'TT Thiệu Hóa'!I24</f>
        <v>0</v>
      </c>
      <c r="J43" s="56">
        <f>'TT Thiệu Hóa'!J24</f>
        <v>0</v>
      </c>
      <c r="K43" s="56">
        <f>'TT Thiệu Hóa'!K24</f>
        <v>0</v>
      </c>
      <c r="L43" s="56">
        <f>'TT Thiệu Hóa'!L24</f>
        <v>0</v>
      </c>
      <c r="M43" s="58" t="e">
        <f>'TT Thiệu Hóa'!M24</f>
        <v>#DIV/0!</v>
      </c>
    </row>
    <row r="44" spans="1:13" ht="17.25" thickBot="1" x14ac:dyDescent="0.3">
      <c r="A44" s="16" t="s">
        <v>220</v>
      </c>
      <c r="B44" s="56">
        <f>'Xã Thiệu Giao'!B24</f>
        <v>0</v>
      </c>
      <c r="C44" s="56">
        <f>'Xã Thiệu Giao'!C24</f>
        <v>0</v>
      </c>
      <c r="D44" s="56">
        <f>'Xã Thiệu Giao'!D24</f>
        <v>0</v>
      </c>
      <c r="E44" s="56">
        <f>'Xã Thiệu Giao'!E24</f>
        <v>0</v>
      </c>
      <c r="F44" s="56">
        <f>'Xã Thiệu Giao'!F24</f>
        <v>0</v>
      </c>
      <c r="G44" s="56">
        <f>'Xã Thiệu Giao'!G24</f>
        <v>0</v>
      </c>
      <c r="H44" s="56">
        <f>'Xã Thiệu Giao'!H24</f>
        <v>0</v>
      </c>
      <c r="I44" s="56">
        <f>'Xã Thiệu Giao'!I24</f>
        <v>0</v>
      </c>
      <c r="J44" s="56">
        <f>'Xã Thiệu Giao'!J24</f>
        <v>0</v>
      </c>
      <c r="K44" s="56">
        <f>'Xã Thiệu Giao'!K24</f>
        <v>0</v>
      </c>
      <c r="L44" s="56">
        <f>'Xã Thiệu Giao'!L24</f>
        <v>0</v>
      </c>
      <c r="M44" s="58" t="e">
        <f>'Xã Thiệu Giao'!M24</f>
        <v>#DIV/0!</v>
      </c>
    </row>
    <row r="45" spans="1:13" ht="17.25" thickBot="1" x14ac:dyDescent="0.3">
      <c r="A45" s="16" t="s">
        <v>221</v>
      </c>
      <c r="B45" s="56">
        <f>'Tân Châu'!B24</f>
        <v>0</v>
      </c>
      <c r="C45" s="56">
        <f>'Tân Châu'!C24</f>
        <v>0</v>
      </c>
      <c r="D45" s="56">
        <f>'Tân Châu'!D24</f>
        <v>0</v>
      </c>
      <c r="E45" s="56">
        <f>'Tân Châu'!E24</f>
        <v>0</v>
      </c>
      <c r="F45" s="56">
        <f>'Tân Châu'!F24</f>
        <v>0</v>
      </c>
      <c r="G45" s="56">
        <f>'Tân Châu'!G24</f>
        <v>0</v>
      </c>
      <c r="H45" s="56">
        <f>'Tân Châu'!H24</f>
        <v>0</v>
      </c>
      <c r="I45" s="56">
        <f>'Tân Châu'!I24</f>
        <v>0</v>
      </c>
      <c r="J45" s="56">
        <f>'Tân Châu'!J24</f>
        <v>0</v>
      </c>
      <c r="K45" s="56">
        <f>'Tân Châu'!K24</f>
        <v>0</v>
      </c>
      <c r="L45" s="56">
        <f>'Tân Châu'!L24</f>
        <v>0</v>
      </c>
      <c r="M45" s="58" t="e">
        <f>'Tân Châu'!M24</f>
        <v>#DIV/0!</v>
      </c>
    </row>
    <row r="46" spans="1:13" ht="17.25" thickBot="1" x14ac:dyDescent="0.3">
      <c r="A46" s="16" t="s">
        <v>222</v>
      </c>
      <c r="B46" s="56">
        <f>'Xã Thiệu Ngọc'!B24</f>
        <v>0</v>
      </c>
      <c r="C46" s="56">
        <f>'Xã Thiệu Ngọc'!C24</f>
        <v>0</v>
      </c>
      <c r="D46" s="56">
        <f>'Xã Thiệu Ngọc'!D24</f>
        <v>0</v>
      </c>
      <c r="E46" s="56">
        <f>'Xã Thiệu Ngọc'!E24</f>
        <v>0</v>
      </c>
      <c r="F46" s="56">
        <f>'Xã Thiệu Ngọc'!F24</f>
        <v>0</v>
      </c>
      <c r="G46" s="56">
        <f>'Xã Thiệu Ngọc'!G24</f>
        <v>0</v>
      </c>
      <c r="H46" s="56">
        <f>'Xã Thiệu Ngọc'!H24</f>
        <v>0</v>
      </c>
      <c r="I46" s="56">
        <f>'Xã Thiệu Ngọc'!I24</f>
        <v>0</v>
      </c>
      <c r="J46" s="56">
        <f>'Xã Thiệu Ngọc'!J24</f>
        <v>0</v>
      </c>
      <c r="K46" s="56">
        <f>'Xã Thiệu Ngọc'!K24</f>
        <v>0</v>
      </c>
      <c r="L46" s="56">
        <f>'Xã Thiệu Ngọc'!L24</f>
        <v>0</v>
      </c>
      <c r="M46" s="58" t="e">
        <f>'Xã Thiệu Ngọc'!M24</f>
        <v>#DIV/0!</v>
      </c>
    </row>
    <row r="47" spans="1:13" ht="17.25" thickBot="1" x14ac:dyDescent="0.3">
      <c r="A47" s="16" t="s">
        <v>223</v>
      </c>
      <c r="B47" s="56">
        <f>'Xã Thiệu Vũ'!B24</f>
        <v>0</v>
      </c>
      <c r="C47" s="56">
        <f>'Xã Thiệu Vũ'!C24</f>
        <v>0</v>
      </c>
      <c r="D47" s="56">
        <f>'Xã Thiệu Vũ'!D24</f>
        <v>0</v>
      </c>
      <c r="E47" s="56">
        <f>'Xã Thiệu Vũ'!E24</f>
        <v>0</v>
      </c>
      <c r="F47" s="56">
        <f>'Xã Thiệu Vũ'!F24</f>
        <v>0</v>
      </c>
      <c r="G47" s="56">
        <f>'Xã Thiệu Vũ'!G24</f>
        <v>0</v>
      </c>
      <c r="H47" s="56">
        <f>'Xã Thiệu Vũ'!H24</f>
        <v>0</v>
      </c>
      <c r="I47" s="56">
        <f>'Xã Thiệu Vũ'!I24</f>
        <v>0</v>
      </c>
      <c r="J47" s="56">
        <f>'Xã Thiệu Vũ'!J24</f>
        <v>0</v>
      </c>
      <c r="K47" s="56">
        <f>'Xã Thiệu Vũ'!K24</f>
        <v>0</v>
      </c>
      <c r="L47" s="56">
        <f>'Xã Thiệu Vũ'!L24</f>
        <v>0</v>
      </c>
      <c r="M47" s="58" t="e">
        <f>'Xã Thiệu Vũ'!M24</f>
        <v>#DIV/0!</v>
      </c>
    </row>
    <row r="48" spans="1:13" ht="17.25" thickBot="1" x14ac:dyDescent="0.3">
      <c r="A48" s="16" t="s">
        <v>224</v>
      </c>
      <c r="B48" s="56">
        <f>'Xã Thiệu Tiến'!B24</f>
        <v>0</v>
      </c>
      <c r="C48" s="56">
        <f>'Xã Thiệu Tiến'!C24</f>
        <v>0</v>
      </c>
      <c r="D48" s="56">
        <f>'Xã Thiệu Tiến'!D24</f>
        <v>0</v>
      </c>
      <c r="E48" s="56">
        <f>'Xã Thiệu Tiến'!E24</f>
        <v>0</v>
      </c>
      <c r="F48" s="56">
        <f>'Xã Thiệu Tiến'!F24</f>
        <v>0</v>
      </c>
      <c r="G48" s="56">
        <f>'Xã Thiệu Tiến'!G24</f>
        <v>0</v>
      </c>
      <c r="H48" s="56">
        <f>'Xã Thiệu Tiến'!H24</f>
        <v>0</v>
      </c>
      <c r="I48" s="56">
        <f>'Xã Thiệu Tiến'!I24</f>
        <v>0</v>
      </c>
      <c r="J48" s="56">
        <f>'Xã Thiệu Tiến'!J24</f>
        <v>0</v>
      </c>
      <c r="K48" s="56">
        <f>'Xã Thiệu Tiến'!K24</f>
        <v>0</v>
      </c>
      <c r="L48" s="56">
        <f>'Xã Thiệu Tiến'!L24</f>
        <v>0</v>
      </c>
      <c r="M48" s="58" t="e">
        <f>'Xã Thiệu Tiến'!M24</f>
        <v>#DIV/0!</v>
      </c>
    </row>
    <row r="49" spans="1:15" ht="17.25" thickBot="1" x14ac:dyDescent="0.3">
      <c r="A49" s="16" t="s">
        <v>225</v>
      </c>
      <c r="B49" s="56">
        <f>'Xã Thiệu Thành'!B24</f>
        <v>0</v>
      </c>
      <c r="C49" s="56">
        <f>'Xã Thiệu Thành'!C24</f>
        <v>0</v>
      </c>
      <c r="D49" s="56">
        <f>'Xã Thiệu Thành'!D24</f>
        <v>0</v>
      </c>
      <c r="E49" s="56">
        <f>'Xã Thiệu Thành'!E24</f>
        <v>0</v>
      </c>
      <c r="F49" s="56">
        <f>'Xã Thiệu Thành'!F24</f>
        <v>0</v>
      </c>
      <c r="G49" s="56">
        <f>'Xã Thiệu Thành'!G24</f>
        <v>0</v>
      </c>
      <c r="H49" s="56">
        <f>'Xã Thiệu Thành'!H24</f>
        <v>0</v>
      </c>
      <c r="I49" s="56">
        <f>'Xã Thiệu Thành'!I24</f>
        <v>0</v>
      </c>
      <c r="J49" s="56">
        <f>'Xã Thiệu Thành'!J24</f>
        <v>0</v>
      </c>
      <c r="K49" s="56">
        <f>'Xã Thiệu Thành'!K24</f>
        <v>0</v>
      </c>
      <c r="L49" s="56">
        <f>'Xã Thiệu Thành'!L24</f>
        <v>0</v>
      </c>
      <c r="M49" s="58" t="e">
        <f>'Xã Thiệu Thành'!M24</f>
        <v>#DIV/0!</v>
      </c>
    </row>
    <row r="50" spans="1:15" ht="17.25" thickBot="1" x14ac:dyDescent="0.3">
      <c r="A50" s="16" t="s">
        <v>226</v>
      </c>
      <c r="B50" s="56">
        <f>'Xã Thiệu Công'!B24</f>
        <v>0</v>
      </c>
      <c r="C50" s="56">
        <f>'Xã Thiệu Công'!C24</f>
        <v>0</v>
      </c>
      <c r="D50" s="56">
        <f>'Xã Thiệu Công'!D24</f>
        <v>0</v>
      </c>
      <c r="E50" s="56">
        <f>'Xã Thiệu Công'!E24</f>
        <v>0</v>
      </c>
      <c r="F50" s="56">
        <f>'Xã Thiệu Công'!F24</f>
        <v>0</v>
      </c>
      <c r="G50" s="56">
        <f>'Xã Thiệu Công'!G24</f>
        <v>0</v>
      </c>
      <c r="H50" s="56">
        <f>'Xã Thiệu Công'!H24</f>
        <v>0</v>
      </c>
      <c r="I50" s="56">
        <f>'Xã Thiệu Công'!I24</f>
        <v>0</v>
      </c>
      <c r="J50" s="56">
        <f>'Xã Thiệu Công'!J24</f>
        <v>0</v>
      </c>
      <c r="K50" s="56">
        <f>'Xã Thiệu Công'!K24</f>
        <v>0</v>
      </c>
      <c r="L50" s="56">
        <f>'Xã Thiệu Công'!L24</f>
        <v>0</v>
      </c>
      <c r="M50" s="58" t="e">
        <f>'Xã Thiệu Công'!M24</f>
        <v>#DIV/0!</v>
      </c>
    </row>
    <row r="51" spans="1:15" ht="17.25" thickBot="1" x14ac:dyDescent="0.3">
      <c r="A51" s="16" t="s">
        <v>227</v>
      </c>
      <c r="B51" s="56">
        <f>'Xã Thiệu Phúc'!B24</f>
        <v>0</v>
      </c>
      <c r="C51" s="56">
        <f>'Xã Thiệu Phúc'!C24</f>
        <v>0</v>
      </c>
      <c r="D51" s="56">
        <f>'Xã Thiệu Phúc'!D24</f>
        <v>0</v>
      </c>
      <c r="E51" s="56">
        <f>'Xã Thiệu Phúc'!E24</f>
        <v>0</v>
      </c>
      <c r="F51" s="56">
        <f>'Xã Thiệu Phúc'!F24</f>
        <v>0</v>
      </c>
      <c r="G51" s="56">
        <f>'Xã Thiệu Phúc'!G24</f>
        <v>0</v>
      </c>
      <c r="H51" s="56">
        <f>'Xã Thiệu Phúc'!H24</f>
        <v>0</v>
      </c>
      <c r="I51" s="56">
        <f>'Xã Thiệu Phúc'!I24</f>
        <v>0</v>
      </c>
      <c r="J51" s="56">
        <f>'Xã Thiệu Phúc'!J24</f>
        <v>0</v>
      </c>
      <c r="K51" s="56">
        <f>'Xã Thiệu Phúc'!K24</f>
        <v>0</v>
      </c>
      <c r="L51" s="56">
        <f>'Xã Thiệu Phúc'!L24</f>
        <v>0</v>
      </c>
      <c r="M51" s="58" t="e">
        <f>'Xã Thiệu Phúc'!M24</f>
        <v>#DIV/0!</v>
      </c>
    </row>
    <row r="52" spans="1:15" ht="17.25" thickBot="1" x14ac:dyDescent="0.3">
      <c r="A52" s="16" t="s">
        <v>228</v>
      </c>
      <c r="B52" s="56">
        <f>'Xã Thiệu Phú'!B24</f>
        <v>0</v>
      </c>
      <c r="C52" s="56">
        <f>'Xã Thiệu Phú'!C24</f>
        <v>0</v>
      </c>
      <c r="D52" s="56">
        <f>'Xã Thiệu Phú'!D24</f>
        <v>0</v>
      </c>
      <c r="E52" s="56">
        <f>'Xã Thiệu Phú'!E24</f>
        <v>0</v>
      </c>
      <c r="F52" s="56">
        <f>'Xã Thiệu Phú'!F24</f>
        <v>0</v>
      </c>
      <c r="G52" s="56">
        <f>'Xã Thiệu Phú'!G24</f>
        <v>0</v>
      </c>
      <c r="H52" s="56">
        <f>'Xã Thiệu Phú'!H24</f>
        <v>0</v>
      </c>
      <c r="I52" s="56">
        <f>'Xã Thiệu Phú'!I24</f>
        <v>0</v>
      </c>
      <c r="J52" s="56">
        <f>'Xã Thiệu Phú'!J24</f>
        <v>0</v>
      </c>
      <c r="K52" s="56">
        <f>'Xã Thiệu Phú'!K24</f>
        <v>0</v>
      </c>
      <c r="L52" s="56">
        <f>'Xã Thiệu Phú'!L24</f>
        <v>0</v>
      </c>
      <c r="M52" s="58" t="e">
        <f>'Xã Thiệu Phú'!M24</f>
        <v>#DIV/0!</v>
      </c>
    </row>
    <row r="53" spans="1:15" ht="17.25" thickBot="1" x14ac:dyDescent="0.3">
      <c r="A53" s="16" t="s">
        <v>229</v>
      </c>
      <c r="B53" s="56">
        <f>'Xã Thiệu Long'!B24</f>
        <v>0</v>
      </c>
      <c r="C53" s="56">
        <f>'Xã Thiệu Long'!C24</f>
        <v>0</v>
      </c>
      <c r="D53" s="56">
        <f>'Xã Thiệu Long'!D24</f>
        <v>0</v>
      </c>
      <c r="E53" s="56">
        <f>'Xã Thiệu Long'!E24</f>
        <v>0</v>
      </c>
      <c r="F53" s="56">
        <f>'Xã Thiệu Long'!F24</f>
        <v>0</v>
      </c>
      <c r="G53" s="56">
        <f>'Xã Thiệu Long'!G24</f>
        <v>0</v>
      </c>
      <c r="H53" s="56">
        <f>'Xã Thiệu Long'!H24</f>
        <v>0</v>
      </c>
      <c r="I53" s="56">
        <f>'Xã Thiệu Long'!I24</f>
        <v>0</v>
      </c>
      <c r="J53" s="56">
        <f>'Xã Thiệu Long'!J24</f>
        <v>0</v>
      </c>
      <c r="K53" s="56">
        <f>'Xã Thiệu Long'!K24</f>
        <v>0</v>
      </c>
      <c r="L53" s="56">
        <f>'Xã Thiệu Long'!L24</f>
        <v>0</v>
      </c>
      <c r="M53" s="58" t="e">
        <f>'Xã Thiệu Long'!M24</f>
        <v>#DIV/0!</v>
      </c>
    </row>
    <row r="54" spans="1:15" ht="33.75" thickBot="1" x14ac:dyDescent="0.3">
      <c r="A54" s="16" t="s">
        <v>230</v>
      </c>
      <c r="B54" s="56">
        <f>'Xã Thiệu Nguyên'!B24</f>
        <v>0</v>
      </c>
      <c r="C54" s="56">
        <f>'Xã Thiệu Nguyên'!C24</f>
        <v>0</v>
      </c>
      <c r="D54" s="56">
        <f>'Xã Thiệu Nguyên'!D24</f>
        <v>0</v>
      </c>
      <c r="E54" s="56">
        <f>'Xã Thiệu Nguyên'!E24</f>
        <v>0</v>
      </c>
      <c r="F54" s="56">
        <f>'Xã Thiệu Nguyên'!F24</f>
        <v>0</v>
      </c>
      <c r="G54" s="56">
        <f>'Xã Thiệu Nguyên'!G24</f>
        <v>0</v>
      </c>
      <c r="H54" s="56">
        <f>'Xã Thiệu Nguyên'!H24</f>
        <v>0</v>
      </c>
      <c r="I54" s="56">
        <f>'Xã Thiệu Nguyên'!I24</f>
        <v>0</v>
      </c>
      <c r="J54" s="56">
        <f>'Xã Thiệu Nguyên'!J24</f>
        <v>0</v>
      </c>
      <c r="K54" s="56">
        <f>'Xã Thiệu Nguyên'!K24</f>
        <v>0</v>
      </c>
      <c r="L54" s="56">
        <f>'Xã Thiệu Nguyên'!L24</f>
        <v>0</v>
      </c>
      <c r="M54" s="58" t="e">
        <f>'Xã Thiệu Nguyên'!M24</f>
        <v>#DIV/0!</v>
      </c>
    </row>
    <row r="55" spans="1:15" ht="17.25" thickBot="1" x14ac:dyDescent="0.3">
      <c r="A55" s="16" t="s">
        <v>231</v>
      </c>
      <c r="B55" s="56">
        <f>'Xã Thiệu Duy'!B24</f>
        <v>0</v>
      </c>
      <c r="C55" s="56">
        <f>'Xã Thiệu Duy'!C24</f>
        <v>0</v>
      </c>
      <c r="D55" s="56">
        <f>'Xã Thiệu Duy'!D24</f>
        <v>0</v>
      </c>
      <c r="E55" s="56">
        <f>'Xã Thiệu Duy'!E24</f>
        <v>0</v>
      </c>
      <c r="F55" s="56">
        <f>'Xã Thiệu Duy'!F24</f>
        <v>0</v>
      </c>
      <c r="G55" s="56">
        <f>'Xã Thiệu Duy'!G24</f>
        <v>0</v>
      </c>
      <c r="H55" s="56">
        <f>'Xã Thiệu Duy'!H24</f>
        <v>0</v>
      </c>
      <c r="I55" s="56">
        <f>'Xã Thiệu Duy'!I24</f>
        <v>0</v>
      </c>
      <c r="J55" s="56">
        <f>'Xã Thiệu Duy'!J24</f>
        <v>0</v>
      </c>
      <c r="K55" s="56">
        <f>'Xã Thiệu Duy'!K24</f>
        <v>0</v>
      </c>
      <c r="L55" s="56">
        <f>'Xã Thiệu Duy'!L24</f>
        <v>0</v>
      </c>
      <c r="M55" s="58" t="e">
        <f>'Xã Thiệu Duy'!M24</f>
        <v>#DIV/0!</v>
      </c>
    </row>
    <row r="56" spans="1:15" ht="17.25" thickBot="1" x14ac:dyDescent="0.3">
      <c r="A56" s="16" t="s">
        <v>232</v>
      </c>
      <c r="B56" s="56">
        <f>'Xã Thiệu Giang'!B24</f>
        <v>0</v>
      </c>
      <c r="C56" s="56">
        <f>'Xã Thiệu Giang'!C24</f>
        <v>0</v>
      </c>
      <c r="D56" s="56">
        <f>'Xã Thiệu Giang'!D24</f>
        <v>0</v>
      </c>
      <c r="E56" s="56">
        <f>'Xã Thiệu Giang'!E24</f>
        <v>0</v>
      </c>
      <c r="F56" s="56">
        <f>'Xã Thiệu Giang'!F24</f>
        <v>0</v>
      </c>
      <c r="G56" s="56">
        <f>'Xã Thiệu Giang'!G24</f>
        <v>0</v>
      </c>
      <c r="H56" s="56">
        <f>'Xã Thiệu Giang'!H24</f>
        <v>0</v>
      </c>
      <c r="I56" s="56">
        <f>'Xã Thiệu Giang'!I24</f>
        <v>0</v>
      </c>
      <c r="J56" s="56">
        <f>'Xã Thiệu Giang'!J24</f>
        <v>0</v>
      </c>
      <c r="K56" s="56">
        <f>'Xã Thiệu Giang'!K24</f>
        <v>0</v>
      </c>
      <c r="L56" s="56">
        <f>'Xã Thiệu Giang'!L24</f>
        <v>0</v>
      </c>
      <c r="M56" s="58" t="e">
        <f>'Xã Thiệu Giang'!M24</f>
        <v>#DIV/0!</v>
      </c>
    </row>
    <row r="57" spans="1:15" ht="17.25" thickBot="1" x14ac:dyDescent="0.3">
      <c r="A57" s="16" t="s">
        <v>233</v>
      </c>
      <c r="B57" s="56">
        <f>'Xã Thiệu Hợp'!B24</f>
        <v>0</v>
      </c>
      <c r="C57" s="56">
        <f>'Xã Thiệu Hợp'!C24</f>
        <v>0</v>
      </c>
      <c r="D57" s="56">
        <f>'Xã Thiệu Hợp'!D24</f>
        <v>0</v>
      </c>
      <c r="E57" s="56">
        <f>'Xã Thiệu Hợp'!E24</f>
        <v>0</v>
      </c>
      <c r="F57" s="56">
        <f>'Xã Thiệu Hợp'!F24</f>
        <v>0</v>
      </c>
      <c r="G57" s="56">
        <f>'Xã Thiệu Hợp'!G24</f>
        <v>0</v>
      </c>
      <c r="H57" s="56">
        <f>'Xã Thiệu Hợp'!H24</f>
        <v>0</v>
      </c>
      <c r="I57" s="56">
        <f>'Xã Thiệu Hợp'!I24</f>
        <v>0</v>
      </c>
      <c r="J57" s="56">
        <f>'Xã Thiệu Hợp'!J24</f>
        <v>0</v>
      </c>
      <c r="K57" s="56">
        <f>'Xã Thiệu Hợp'!K24</f>
        <v>0</v>
      </c>
      <c r="L57" s="56">
        <f>'Xã Thiệu Hợp'!L24</f>
        <v>0</v>
      </c>
      <c r="M57" s="58" t="e">
        <f>'Xã Thiệu Hợp'!M24</f>
        <v>#DIV/0!</v>
      </c>
    </row>
    <row r="58" spans="1:15" ht="17.25" thickBot="1" x14ac:dyDescent="0.3">
      <c r="A58" s="16" t="s">
        <v>234</v>
      </c>
      <c r="B58" s="56">
        <f>'Xã Thiệu Thịnh'!B24</f>
        <v>0</v>
      </c>
      <c r="C58" s="56">
        <f>'Xã Thiệu Thịnh'!C24</f>
        <v>0</v>
      </c>
      <c r="D58" s="56">
        <f>'Xã Thiệu Thịnh'!D24</f>
        <v>0</v>
      </c>
      <c r="E58" s="56">
        <f>'Xã Thiệu Thịnh'!E24</f>
        <v>0</v>
      </c>
      <c r="F58" s="56">
        <f>'Xã Thiệu Thịnh'!F24</f>
        <v>0</v>
      </c>
      <c r="G58" s="56">
        <f>'Xã Thiệu Thịnh'!G24</f>
        <v>0</v>
      </c>
      <c r="H58" s="56">
        <f>'Xã Thiệu Thịnh'!H24</f>
        <v>0</v>
      </c>
      <c r="I58" s="56">
        <f>'Xã Thiệu Thịnh'!I24</f>
        <v>0</v>
      </c>
      <c r="J58" s="56">
        <f>'Xã Thiệu Thịnh'!J24</f>
        <v>0</v>
      </c>
      <c r="K58" s="56">
        <f>'Xã Thiệu Thịnh'!K24</f>
        <v>0</v>
      </c>
      <c r="L58" s="56">
        <f>'Xã Thiệu Thịnh'!L24</f>
        <v>0</v>
      </c>
      <c r="M58" s="58" t="e">
        <f>'Xã Thiệu Thịnh'!M24</f>
        <v>#DIV/0!</v>
      </c>
    </row>
    <row r="59" spans="1:15" ht="17.25" thickBot="1" x14ac:dyDescent="0.3">
      <c r="A59" s="16" t="s">
        <v>235</v>
      </c>
      <c r="B59" s="56">
        <f>'Xã Thiệu Quang'!B24</f>
        <v>0</v>
      </c>
      <c r="C59" s="56">
        <f>'Xã Thiệu Quang'!C24</f>
        <v>0</v>
      </c>
      <c r="D59" s="56">
        <f>'Xã Thiệu Quang'!D24</f>
        <v>0</v>
      </c>
      <c r="E59" s="56">
        <f>'Xã Thiệu Quang'!E24</f>
        <v>0</v>
      </c>
      <c r="F59" s="56">
        <f>'Xã Thiệu Quang'!F24</f>
        <v>0</v>
      </c>
      <c r="G59" s="56">
        <f>'Xã Thiệu Quang'!G24</f>
        <v>0</v>
      </c>
      <c r="H59" s="56">
        <f>'Xã Thiệu Quang'!H24</f>
        <v>0</v>
      </c>
      <c r="I59" s="56">
        <f>'Xã Thiệu Quang'!I24</f>
        <v>0</v>
      </c>
      <c r="J59" s="56">
        <f>'Xã Thiệu Quang'!J24</f>
        <v>0</v>
      </c>
      <c r="K59" s="56">
        <f>'Xã Thiệu Quang'!K24</f>
        <v>0</v>
      </c>
      <c r="L59" s="56">
        <f>'Xã Thiệu Quang'!L24</f>
        <v>0</v>
      </c>
      <c r="M59" s="58" t="e">
        <f>'Xã Thiệu Quang'!M24</f>
        <v>#DIV/0!</v>
      </c>
    </row>
    <row r="60" spans="1:15" s="14" customFormat="1" ht="16.5" x14ac:dyDescent="0.25">
      <c r="A60" s="8"/>
      <c r="B60" s="61"/>
      <c r="C60" s="61"/>
      <c r="D60" s="61"/>
      <c r="E60" s="61"/>
      <c r="F60" s="61"/>
      <c r="G60" s="61"/>
      <c r="H60" s="61"/>
      <c r="I60" s="61"/>
      <c r="J60" s="61"/>
      <c r="K60" s="61"/>
      <c r="L60" s="85"/>
      <c r="M60" s="86"/>
      <c r="N60" s="86"/>
      <c r="O60" s="86"/>
    </row>
    <row r="61" spans="1:15" ht="16.5" x14ac:dyDescent="0.25">
      <c r="A61" s="5" t="s">
        <v>153</v>
      </c>
    </row>
    <row r="62" spans="1:15" ht="17.25" customHeight="1" x14ac:dyDescent="0.25">
      <c r="A62" s="7" t="s">
        <v>171</v>
      </c>
      <c r="B62" s="63"/>
      <c r="C62" s="63"/>
      <c r="D62" s="63"/>
      <c r="E62" s="63"/>
      <c r="F62" s="63"/>
      <c r="G62" s="63"/>
      <c r="H62" s="63"/>
      <c r="I62" s="63"/>
      <c r="J62" s="9"/>
      <c r="K62" s="9"/>
      <c r="L62" s="9"/>
    </row>
    <row r="63" spans="1:15" ht="17.25" customHeight="1" thickBot="1" x14ac:dyDescent="0.3">
      <c r="A63" s="7"/>
      <c r="B63" s="63"/>
      <c r="C63" s="63"/>
      <c r="D63" s="63"/>
      <c r="E63" s="63"/>
      <c r="F63" s="63"/>
      <c r="G63" s="63"/>
      <c r="H63" s="63"/>
      <c r="I63" s="63"/>
      <c r="J63" s="9"/>
      <c r="K63" s="9"/>
      <c r="L63" s="9"/>
    </row>
    <row r="64" spans="1:15" ht="17.25" customHeight="1" thickBot="1" x14ac:dyDescent="0.35">
      <c r="A64" s="7"/>
      <c r="B64" s="80" t="s">
        <v>84</v>
      </c>
      <c r="C64" s="63"/>
      <c r="D64" s="63"/>
      <c r="E64" s="71">
        <f>12%*C9</f>
        <v>0</v>
      </c>
      <c r="F64" s="63"/>
      <c r="K64" s="9"/>
      <c r="L64" s="9"/>
    </row>
    <row r="65" spans="1:12" ht="17.25" customHeight="1" thickBot="1" x14ac:dyDescent="0.3">
      <c r="A65" s="7"/>
      <c r="J65" s="9"/>
      <c r="K65" s="9"/>
      <c r="L65" s="9"/>
    </row>
    <row r="66" spans="1:12" ht="27" customHeight="1" thickBot="1" x14ac:dyDescent="0.3">
      <c r="A66" s="129"/>
      <c r="B66" s="136" t="s">
        <v>7</v>
      </c>
      <c r="C66" s="137"/>
      <c r="D66" s="137"/>
      <c r="E66" s="137"/>
      <c r="F66" s="137"/>
      <c r="G66" s="137"/>
      <c r="H66" s="137"/>
      <c r="I66" s="137"/>
      <c r="J66" s="137"/>
      <c r="K66" s="137"/>
      <c r="L66" s="138"/>
    </row>
    <row r="67" spans="1:12" ht="57.95" customHeight="1" thickBot="1" x14ac:dyDescent="0.3">
      <c r="A67" s="130"/>
      <c r="B67" s="150" t="s">
        <v>195</v>
      </c>
      <c r="C67" s="168" t="s">
        <v>168</v>
      </c>
      <c r="D67" s="169"/>
      <c r="E67" s="168" t="s">
        <v>173</v>
      </c>
      <c r="F67" s="169"/>
      <c r="G67" s="168" t="s">
        <v>174</v>
      </c>
      <c r="H67" s="169"/>
      <c r="I67" s="168" t="s">
        <v>182</v>
      </c>
      <c r="J67" s="169"/>
      <c r="K67" s="168" t="s">
        <v>181</v>
      </c>
      <c r="L67" s="169"/>
    </row>
    <row r="68" spans="1:12" ht="17.25" thickBot="1" x14ac:dyDescent="0.3">
      <c r="A68" s="139"/>
      <c r="B68" s="151"/>
      <c r="C68" s="88" t="s">
        <v>53</v>
      </c>
      <c r="D68" s="88" t="s">
        <v>54</v>
      </c>
      <c r="E68" s="88" t="s">
        <v>53</v>
      </c>
      <c r="F68" s="88" t="s">
        <v>54</v>
      </c>
      <c r="G68" s="88" t="s">
        <v>53</v>
      </c>
      <c r="H68" s="88" t="s">
        <v>54</v>
      </c>
      <c r="I68" s="88" t="s">
        <v>53</v>
      </c>
      <c r="J68" s="88" t="s">
        <v>54</v>
      </c>
      <c r="K68" s="88" t="s">
        <v>53</v>
      </c>
      <c r="L68" s="88" t="s">
        <v>54</v>
      </c>
    </row>
    <row r="69" spans="1:12" ht="17.25" thickBot="1" x14ac:dyDescent="0.3">
      <c r="A69" s="97" t="s">
        <v>6</v>
      </c>
      <c r="B69" s="57">
        <f>B76</f>
        <v>0</v>
      </c>
      <c r="C69" s="57">
        <f>C76</f>
        <v>0</v>
      </c>
      <c r="D69" s="78" t="e">
        <f>C69/E64</f>
        <v>#DIV/0!</v>
      </c>
      <c r="E69" s="57">
        <f>E70+E76+E102</f>
        <v>0</v>
      </c>
      <c r="F69" s="78" t="e">
        <f>E69/C69</f>
        <v>#DIV/0!</v>
      </c>
      <c r="G69" s="57">
        <f>G70+G76+G102</f>
        <v>0</v>
      </c>
      <c r="H69" s="78" t="e">
        <f>G69/E69</f>
        <v>#DIV/0!</v>
      </c>
      <c r="I69" s="57">
        <f>I70+I76+I102</f>
        <v>0</v>
      </c>
      <c r="J69" s="78" t="e">
        <f>I69/G69</f>
        <v>#DIV/0!</v>
      </c>
      <c r="K69" s="57">
        <f>K70+K76+K102</f>
        <v>0</v>
      </c>
      <c r="L69" s="78" t="e">
        <f>K69/G69</f>
        <v>#DIV/0!</v>
      </c>
    </row>
    <row r="70" spans="1:12" ht="32.25" thickBot="1" x14ac:dyDescent="0.3">
      <c r="A70" s="99" t="s">
        <v>97</v>
      </c>
      <c r="B70" s="100"/>
      <c r="C70" s="101"/>
      <c r="D70" s="101"/>
      <c r="E70" s="57">
        <f>SUM(E71:E75)</f>
        <v>0</v>
      </c>
      <c r="F70" s="78" t="e">
        <f>E70/C69</f>
        <v>#DIV/0!</v>
      </c>
      <c r="G70" s="57">
        <f>SUM(G71:G75)</f>
        <v>0</v>
      </c>
      <c r="H70" s="78" t="e">
        <f t="shared" ref="H70:H76" si="3">G70/E70</f>
        <v>#DIV/0!</v>
      </c>
      <c r="I70" s="57">
        <f>SUM(I71:I75)</f>
        <v>0</v>
      </c>
      <c r="J70" s="78" t="e">
        <f t="shared" ref="J70:J76" si="4">I70/G70</f>
        <v>#DIV/0!</v>
      </c>
      <c r="K70" s="57">
        <f>SUM(K71:K75)</f>
        <v>0</v>
      </c>
      <c r="L70" s="78" t="e">
        <f t="shared" ref="L70:L76" si="5">K70/G70</f>
        <v>#DIV/0!</v>
      </c>
    </row>
    <row r="71" spans="1:12" ht="17.25" thickBot="1" x14ac:dyDescent="0.3">
      <c r="A71" s="3" t="s">
        <v>99</v>
      </c>
      <c r="B71" s="102"/>
      <c r="C71" s="102"/>
      <c r="D71" s="102"/>
      <c r="E71" s="96"/>
      <c r="F71" s="102"/>
      <c r="G71" s="96"/>
      <c r="H71" s="58" t="e">
        <f t="shared" si="3"/>
        <v>#DIV/0!</v>
      </c>
      <c r="I71" s="43"/>
      <c r="J71" s="58" t="e">
        <f t="shared" si="4"/>
        <v>#DIV/0!</v>
      </c>
      <c r="K71" s="43"/>
      <c r="L71" s="58" t="e">
        <f t="shared" si="5"/>
        <v>#DIV/0!</v>
      </c>
    </row>
    <row r="72" spans="1:12" ht="17.25" thickBot="1" x14ac:dyDescent="0.3">
      <c r="A72" s="3" t="s">
        <v>100</v>
      </c>
      <c r="B72" s="102"/>
      <c r="C72" s="102"/>
      <c r="D72" s="102"/>
      <c r="E72" s="96"/>
      <c r="F72" s="102"/>
      <c r="G72" s="96"/>
      <c r="H72" s="58" t="e">
        <f t="shared" si="3"/>
        <v>#DIV/0!</v>
      </c>
      <c r="I72" s="43"/>
      <c r="J72" s="58" t="e">
        <f t="shared" si="4"/>
        <v>#DIV/0!</v>
      </c>
      <c r="K72" s="43"/>
      <c r="L72" s="58" t="e">
        <f t="shared" si="5"/>
        <v>#DIV/0!</v>
      </c>
    </row>
    <row r="73" spans="1:12" ht="17.25" thickBot="1" x14ac:dyDescent="0.3">
      <c r="A73" s="3" t="s">
        <v>101</v>
      </c>
      <c r="B73" s="102"/>
      <c r="C73" s="102"/>
      <c r="D73" s="102"/>
      <c r="E73" s="96"/>
      <c r="F73" s="102"/>
      <c r="G73" s="96"/>
      <c r="H73" s="58" t="e">
        <f t="shared" si="3"/>
        <v>#DIV/0!</v>
      </c>
      <c r="I73" s="43"/>
      <c r="J73" s="58" t="e">
        <f t="shared" si="4"/>
        <v>#DIV/0!</v>
      </c>
      <c r="K73" s="43"/>
      <c r="L73" s="58" t="e">
        <f t="shared" si="5"/>
        <v>#DIV/0!</v>
      </c>
    </row>
    <row r="74" spans="1:12" ht="17.25" thickBot="1" x14ac:dyDescent="0.3">
      <c r="A74" s="3" t="s">
        <v>102</v>
      </c>
      <c r="B74" s="102"/>
      <c r="C74" s="102"/>
      <c r="D74" s="102"/>
      <c r="E74" s="96"/>
      <c r="F74" s="102"/>
      <c r="G74" s="96"/>
      <c r="H74" s="58" t="e">
        <f t="shared" si="3"/>
        <v>#DIV/0!</v>
      </c>
      <c r="I74" s="43"/>
      <c r="J74" s="58" t="e">
        <f t="shared" si="4"/>
        <v>#DIV/0!</v>
      </c>
      <c r="K74" s="43"/>
      <c r="L74" s="58" t="e">
        <f t="shared" si="5"/>
        <v>#DIV/0!</v>
      </c>
    </row>
    <row r="75" spans="1:12" ht="17.25" thickBot="1" x14ac:dyDescent="0.3">
      <c r="A75" s="3" t="s">
        <v>103</v>
      </c>
      <c r="B75" s="102"/>
      <c r="C75" s="102"/>
      <c r="D75" s="102"/>
      <c r="E75" s="96"/>
      <c r="F75" s="102"/>
      <c r="G75" s="96"/>
      <c r="H75" s="58" t="e">
        <f t="shared" si="3"/>
        <v>#DIV/0!</v>
      </c>
      <c r="I75" s="43"/>
      <c r="J75" s="58" t="e">
        <f t="shared" si="4"/>
        <v>#DIV/0!</v>
      </c>
      <c r="K75" s="43"/>
      <c r="L75" s="58" t="e">
        <f t="shared" si="5"/>
        <v>#DIV/0!</v>
      </c>
    </row>
    <row r="76" spans="1:12" s="14" customFormat="1" ht="32.25" thickBot="1" x14ac:dyDescent="0.3">
      <c r="A76" s="98" t="s">
        <v>98</v>
      </c>
      <c r="B76" s="57">
        <f>SUM(B77:B101)</f>
        <v>0</v>
      </c>
      <c r="C76" s="57">
        <f>SUM(C77:C101)</f>
        <v>0</v>
      </c>
      <c r="D76" s="78" t="e">
        <f>C76/E64</f>
        <v>#DIV/0!</v>
      </c>
      <c r="E76" s="57">
        <f>SUM(E77:E101)</f>
        <v>0</v>
      </c>
      <c r="F76" s="78" t="e">
        <f>E76/C76</f>
        <v>#DIV/0!</v>
      </c>
      <c r="G76" s="57">
        <f>SUM(G77:G101)</f>
        <v>0</v>
      </c>
      <c r="H76" s="78" t="e">
        <f t="shared" si="3"/>
        <v>#DIV/0!</v>
      </c>
      <c r="I76" s="57">
        <f>SUM(I77:I101)</f>
        <v>0</v>
      </c>
      <c r="J76" s="78" t="e">
        <f t="shared" si="4"/>
        <v>#DIV/0!</v>
      </c>
      <c r="K76" s="57">
        <f>SUM(K77:K101)</f>
        <v>0</v>
      </c>
      <c r="L76" s="78" t="e">
        <f t="shared" si="5"/>
        <v>#DIV/0!</v>
      </c>
    </row>
    <row r="77" spans="1:12" ht="17.25" thickBot="1" x14ac:dyDescent="0.3">
      <c r="A77" s="16" t="s">
        <v>211</v>
      </c>
      <c r="B77" s="56">
        <f>'Xã Thiệu Toán'!B34</f>
        <v>0</v>
      </c>
      <c r="C77" s="56">
        <f>'Xã Thiệu Toán'!C34</f>
        <v>0</v>
      </c>
      <c r="D77" s="58" t="e">
        <f>'Xã Thiệu Toán'!D34</f>
        <v>#DIV/0!</v>
      </c>
      <c r="E77" s="56">
        <f>'Xã Thiệu Toán'!E34</f>
        <v>0</v>
      </c>
      <c r="F77" s="58" t="e">
        <f>'Xã Thiệu Toán'!F34</f>
        <v>#DIV/0!</v>
      </c>
      <c r="G77" s="56">
        <f>'Xã Thiệu Toán'!G34</f>
        <v>0</v>
      </c>
      <c r="H77" s="58" t="e">
        <f>'Xã Thiệu Toán'!H34</f>
        <v>#DIV/0!</v>
      </c>
      <c r="I77" s="56">
        <f>'Xã Thiệu Toán'!I34</f>
        <v>0</v>
      </c>
      <c r="J77" s="58" t="e">
        <f>'Xã Thiệu Toán'!J34</f>
        <v>#DIV/0!</v>
      </c>
      <c r="K77" s="56">
        <f>'Xã Thiệu Toán'!K34</f>
        <v>0</v>
      </c>
      <c r="L77" s="58" t="e">
        <f>'Xã Thiệu Toán'!L34</f>
        <v>#DIV/0!</v>
      </c>
    </row>
    <row r="78" spans="1:12" ht="17.25" thickBot="1" x14ac:dyDescent="0.3">
      <c r="A78" s="16" t="s">
        <v>212</v>
      </c>
      <c r="B78" s="56">
        <f>'Xã Thiệu Chính'!B34</f>
        <v>0</v>
      </c>
      <c r="C78" s="56">
        <f>'Xã Thiệu Chính'!C34</f>
        <v>0</v>
      </c>
      <c r="D78" s="58" t="e">
        <f>'Xã Thiệu Chính'!D34</f>
        <v>#DIV/0!</v>
      </c>
      <c r="E78" s="56">
        <f>'Xã Thiệu Chính'!E34</f>
        <v>0</v>
      </c>
      <c r="F78" s="58" t="e">
        <f>'Xã Thiệu Chính'!F34</f>
        <v>#DIV/0!</v>
      </c>
      <c r="G78" s="56">
        <f>'Xã Thiệu Chính'!G34</f>
        <v>0</v>
      </c>
      <c r="H78" s="58" t="e">
        <f>'Xã Thiệu Chính'!H34</f>
        <v>#DIV/0!</v>
      </c>
      <c r="I78" s="56">
        <f>'Xã Thiệu Chính'!I34</f>
        <v>0</v>
      </c>
      <c r="J78" s="58" t="e">
        <f>'Xã Thiệu Chính'!J34</f>
        <v>#DIV/0!</v>
      </c>
      <c r="K78" s="56">
        <f>'Xã Thiệu Chính'!K34</f>
        <v>0</v>
      </c>
      <c r="L78" s="58" t="e">
        <f>'Xã Thiệu Chính'!L34</f>
        <v>#DIV/0!</v>
      </c>
    </row>
    <row r="79" spans="1:12" ht="17.25" thickBot="1" x14ac:dyDescent="0.3">
      <c r="A79" s="16" t="s">
        <v>213</v>
      </c>
      <c r="B79" s="56">
        <f>'Xã Thiệu Hòa'!B34</f>
        <v>0</v>
      </c>
      <c r="C79" s="56">
        <f>'Xã Thiệu Hòa'!C34</f>
        <v>0</v>
      </c>
      <c r="D79" s="58" t="e">
        <f>'Xã Thiệu Hòa'!D34</f>
        <v>#DIV/0!</v>
      </c>
      <c r="E79" s="56">
        <f>'Xã Thiệu Hòa'!E34</f>
        <v>0</v>
      </c>
      <c r="F79" s="58" t="e">
        <f>'Xã Thiệu Hòa'!F34</f>
        <v>#DIV/0!</v>
      </c>
      <c r="G79" s="56">
        <f>'Xã Thiệu Hòa'!G34</f>
        <v>0</v>
      </c>
      <c r="H79" s="58" t="e">
        <f>'Xã Thiệu Hòa'!H34</f>
        <v>#DIV/0!</v>
      </c>
      <c r="I79" s="56">
        <f>'Xã Thiệu Hòa'!I34</f>
        <v>0</v>
      </c>
      <c r="J79" s="58" t="e">
        <f>'Xã Thiệu Hòa'!J34</f>
        <v>#DIV/0!</v>
      </c>
      <c r="K79" s="56">
        <f>'Xã Thiệu Hòa'!K34</f>
        <v>0</v>
      </c>
      <c r="L79" s="58" t="e">
        <f>'Xã Thiệu Hòa'!L34</f>
        <v>#DIV/0!</v>
      </c>
    </row>
    <row r="80" spans="1:12" ht="17.25" thickBot="1" x14ac:dyDescent="0.3">
      <c r="A80" s="16" t="s">
        <v>214</v>
      </c>
      <c r="B80" s="56">
        <f>'Xã Minh Tâm'!B34</f>
        <v>0</v>
      </c>
      <c r="C80" s="56">
        <f>'Xã Minh Tâm'!C34</f>
        <v>0</v>
      </c>
      <c r="D80" s="58" t="e">
        <f>'Xã Minh Tâm'!D34</f>
        <v>#DIV/0!</v>
      </c>
      <c r="E80" s="56">
        <f>'Xã Minh Tâm'!E34</f>
        <v>0</v>
      </c>
      <c r="F80" s="58" t="e">
        <f>'Xã Minh Tâm'!F34</f>
        <v>#DIV/0!</v>
      </c>
      <c r="G80" s="56">
        <f>'Xã Minh Tâm'!G34</f>
        <v>0</v>
      </c>
      <c r="H80" s="58" t="e">
        <f>'Xã Minh Tâm'!H34</f>
        <v>#DIV/0!</v>
      </c>
      <c r="I80" s="56">
        <f>'Xã Minh Tâm'!I34</f>
        <v>0</v>
      </c>
      <c r="J80" s="58" t="e">
        <f>'Xã Minh Tâm'!J34</f>
        <v>#DIV/0!</v>
      </c>
      <c r="K80" s="56">
        <f>'Xã Minh Tâm'!K34</f>
        <v>0</v>
      </c>
      <c r="L80" s="58" t="e">
        <f>'Xã Minh Tâm'!L34</f>
        <v>#DIV/0!</v>
      </c>
    </row>
    <row r="81" spans="1:12" ht="17.25" thickBot="1" x14ac:dyDescent="0.3">
      <c r="A81" s="16" t="s">
        <v>215</v>
      </c>
      <c r="B81" s="56">
        <f>'Xã Thiệu Viên '!B34</f>
        <v>0</v>
      </c>
      <c r="C81" s="56">
        <f>'Xã Thiệu Viên '!C34</f>
        <v>0</v>
      </c>
      <c r="D81" s="58" t="e">
        <f>'Xã Thiệu Viên '!D34</f>
        <v>#DIV/0!</v>
      </c>
      <c r="E81" s="56">
        <f>'Xã Thiệu Viên '!E34</f>
        <v>0</v>
      </c>
      <c r="F81" s="58" t="e">
        <f>'Xã Thiệu Viên '!F34</f>
        <v>#DIV/0!</v>
      </c>
      <c r="G81" s="56">
        <f>'Xã Thiệu Viên '!G34</f>
        <v>0</v>
      </c>
      <c r="H81" s="58" t="e">
        <f>'Xã Thiệu Viên '!H34</f>
        <v>#DIV/0!</v>
      </c>
      <c r="I81" s="56">
        <f>'Xã Thiệu Viên '!I34</f>
        <v>0</v>
      </c>
      <c r="J81" s="58" t="e">
        <f>'Xã Thiệu Viên '!J34</f>
        <v>#DIV/0!</v>
      </c>
      <c r="K81" s="56">
        <f>'Xã Thiệu Viên '!K34</f>
        <v>0</v>
      </c>
      <c r="L81" s="58" t="e">
        <f>'Xã Thiệu Viên '!L34</f>
        <v>#DIV/0!</v>
      </c>
    </row>
    <row r="82" spans="1:12" ht="17.25" thickBot="1" x14ac:dyDescent="0.3">
      <c r="A82" s="16" t="s">
        <v>216</v>
      </c>
      <c r="B82" s="56">
        <f>'Xã Thiệu Lý'!B34</f>
        <v>0</v>
      </c>
      <c r="C82" s="56">
        <f>'Xã Thiệu Lý'!C34</f>
        <v>0</v>
      </c>
      <c r="D82" s="58" t="e">
        <f>'Xã Thiệu Lý'!D34</f>
        <v>#DIV/0!</v>
      </c>
      <c r="E82" s="56">
        <f>'Xã Thiệu Lý'!E34</f>
        <v>0</v>
      </c>
      <c r="F82" s="58" t="e">
        <f>'Xã Thiệu Lý'!F34</f>
        <v>#DIV/0!</v>
      </c>
      <c r="G82" s="56">
        <f>'Xã Thiệu Lý'!G34</f>
        <v>0</v>
      </c>
      <c r="H82" s="58" t="e">
        <f>'Xã Thiệu Lý'!H34</f>
        <v>#DIV/0!</v>
      </c>
      <c r="I82" s="56">
        <f>'Xã Thiệu Lý'!I34</f>
        <v>0</v>
      </c>
      <c r="J82" s="58" t="e">
        <f>'Xã Thiệu Lý'!J34</f>
        <v>#DIV/0!</v>
      </c>
      <c r="K82" s="56">
        <f>'Xã Thiệu Lý'!K34</f>
        <v>0</v>
      </c>
      <c r="L82" s="58" t="e">
        <f>'Xã Thiệu Lý'!L34</f>
        <v>#DIV/0!</v>
      </c>
    </row>
    <row r="83" spans="1:12" ht="17.25" thickBot="1" x14ac:dyDescent="0.3">
      <c r="A83" s="16" t="s">
        <v>217</v>
      </c>
      <c r="B83" s="56">
        <f>'Xã Thiệu Vận'!B34</f>
        <v>0</v>
      </c>
      <c r="C83" s="56">
        <f>'Xã Thiệu Vận'!C34</f>
        <v>0</v>
      </c>
      <c r="D83" s="58" t="e">
        <f>'Xã Thiệu Vận'!D34</f>
        <v>#DIV/0!</v>
      </c>
      <c r="E83" s="56">
        <f>'Xã Thiệu Vận'!E34</f>
        <v>0</v>
      </c>
      <c r="F83" s="58" t="e">
        <f>'Xã Thiệu Vận'!F34</f>
        <v>#DIV/0!</v>
      </c>
      <c r="G83" s="56">
        <f>'Xã Thiệu Vận'!G34</f>
        <v>0</v>
      </c>
      <c r="H83" s="58" t="e">
        <f>'Xã Thiệu Vận'!H34</f>
        <v>#DIV/0!</v>
      </c>
      <c r="I83" s="56">
        <f>'Xã Thiệu Vận'!I34</f>
        <v>0</v>
      </c>
      <c r="J83" s="58" t="e">
        <f>'Xã Thiệu Vận'!J34</f>
        <v>#DIV/0!</v>
      </c>
      <c r="K83" s="56">
        <f>'Xã Thiệu Vận'!K34</f>
        <v>0</v>
      </c>
      <c r="L83" s="58" t="e">
        <f>'Xã Thiệu Vận'!L34</f>
        <v>#DIV/0!</v>
      </c>
    </row>
    <row r="84" spans="1:12" ht="17.25" thickBot="1" x14ac:dyDescent="0.3">
      <c r="A84" s="16" t="s">
        <v>218</v>
      </c>
      <c r="B84" s="56">
        <f>'Xã Thiệu Trung'!B34</f>
        <v>0</v>
      </c>
      <c r="C84" s="56">
        <f>'Xã Thiệu Trung'!C34</f>
        <v>0</v>
      </c>
      <c r="D84" s="58" t="e">
        <f>'Xã Thiệu Trung'!D34</f>
        <v>#DIV/0!</v>
      </c>
      <c r="E84" s="56">
        <f>'Xã Thiệu Trung'!E34</f>
        <v>0</v>
      </c>
      <c r="F84" s="58" t="e">
        <f>'Xã Thiệu Trung'!F34</f>
        <v>#DIV/0!</v>
      </c>
      <c r="G84" s="56">
        <f>'Xã Thiệu Trung'!G34</f>
        <v>0</v>
      </c>
      <c r="H84" s="58" t="e">
        <f>'Xã Thiệu Trung'!H34</f>
        <v>#DIV/0!</v>
      </c>
      <c r="I84" s="56">
        <f>'Xã Thiệu Trung'!I34</f>
        <v>0</v>
      </c>
      <c r="J84" s="58" t="e">
        <f>'Xã Thiệu Trung'!J34</f>
        <v>#DIV/0!</v>
      </c>
      <c r="K84" s="56">
        <f>'Xã Thiệu Trung'!K34</f>
        <v>0</v>
      </c>
      <c r="L84" s="58" t="e">
        <f>'Xã Thiệu Trung'!L34</f>
        <v>#DIV/0!</v>
      </c>
    </row>
    <row r="85" spans="1:12" ht="17.25" thickBot="1" x14ac:dyDescent="0.3">
      <c r="A85" s="16" t="s">
        <v>219</v>
      </c>
      <c r="B85" s="56">
        <f>'TT Thiệu Hóa'!B34</f>
        <v>0</v>
      </c>
      <c r="C85" s="56">
        <f>'TT Thiệu Hóa'!C34</f>
        <v>0</v>
      </c>
      <c r="D85" s="58" t="e">
        <f>'TT Thiệu Hóa'!D34</f>
        <v>#DIV/0!</v>
      </c>
      <c r="E85" s="56">
        <f>'TT Thiệu Hóa'!E34</f>
        <v>0</v>
      </c>
      <c r="F85" s="58" t="e">
        <f>'TT Thiệu Hóa'!F34</f>
        <v>#DIV/0!</v>
      </c>
      <c r="G85" s="56">
        <f>'TT Thiệu Hóa'!G34</f>
        <v>0</v>
      </c>
      <c r="H85" s="58" t="e">
        <f>'TT Thiệu Hóa'!H34</f>
        <v>#DIV/0!</v>
      </c>
      <c r="I85" s="56">
        <f>'TT Thiệu Hóa'!I34</f>
        <v>0</v>
      </c>
      <c r="J85" s="58" t="e">
        <f>'TT Thiệu Hóa'!J34</f>
        <v>#DIV/0!</v>
      </c>
      <c r="K85" s="56">
        <f>'TT Thiệu Hóa'!K34</f>
        <v>0</v>
      </c>
      <c r="L85" s="58" t="e">
        <f>'TT Thiệu Hóa'!L34</f>
        <v>#DIV/0!</v>
      </c>
    </row>
    <row r="86" spans="1:12" ht="17.25" thickBot="1" x14ac:dyDescent="0.3">
      <c r="A86" s="16" t="s">
        <v>220</v>
      </c>
      <c r="B86" s="56">
        <f>'Xã Thiệu Giao'!B34</f>
        <v>0</v>
      </c>
      <c r="C86" s="56">
        <f>'Xã Thiệu Giao'!C34</f>
        <v>0</v>
      </c>
      <c r="D86" s="58" t="e">
        <f>'Xã Thiệu Giao'!D34</f>
        <v>#DIV/0!</v>
      </c>
      <c r="E86" s="56">
        <f>'Xã Thiệu Giao'!E34</f>
        <v>0</v>
      </c>
      <c r="F86" s="58" t="e">
        <f>'Xã Thiệu Giao'!F34</f>
        <v>#DIV/0!</v>
      </c>
      <c r="G86" s="56">
        <f>'Xã Thiệu Giao'!G34</f>
        <v>0</v>
      </c>
      <c r="H86" s="58" t="e">
        <f>'Xã Thiệu Giao'!H34</f>
        <v>#DIV/0!</v>
      </c>
      <c r="I86" s="56">
        <f>'Xã Thiệu Giao'!I34</f>
        <v>0</v>
      </c>
      <c r="J86" s="58" t="e">
        <f>'Xã Thiệu Giao'!J34</f>
        <v>#DIV/0!</v>
      </c>
      <c r="K86" s="56">
        <f>'Xã Thiệu Giao'!K34</f>
        <v>0</v>
      </c>
      <c r="L86" s="58" t="e">
        <f>'Xã Thiệu Giao'!L34</f>
        <v>#DIV/0!</v>
      </c>
    </row>
    <row r="87" spans="1:12" ht="17.25" thickBot="1" x14ac:dyDescent="0.3">
      <c r="A87" s="16" t="s">
        <v>221</v>
      </c>
      <c r="B87" s="56">
        <f>'Tân Châu'!B34</f>
        <v>0</v>
      </c>
      <c r="C87" s="56">
        <f>'Tân Châu'!C34</f>
        <v>0</v>
      </c>
      <c r="D87" s="58" t="e">
        <f>'Tân Châu'!D34</f>
        <v>#DIV/0!</v>
      </c>
      <c r="E87" s="56">
        <f>'Tân Châu'!E34</f>
        <v>0</v>
      </c>
      <c r="F87" s="58" t="e">
        <f>'Tân Châu'!F34</f>
        <v>#DIV/0!</v>
      </c>
      <c r="G87" s="56">
        <f>'Tân Châu'!G34</f>
        <v>0</v>
      </c>
      <c r="H87" s="58" t="e">
        <f>'Tân Châu'!H34</f>
        <v>#DIV/0!</v>
      </c>
      <c r="I87" s="56">
        <f>'Tân Châu'!I34</f>
        <v>0</v>
      </c>
      <c r="J87" s="58" t="e">
        <f>'Tân Châu'!J34</f>
        <v>#DIV/0!</v>
      </c>
      <c r="K87" s="56">
        <f>'Tân Châu'!K34</f>
        <v>0</v>
      </c>
      <c r="L87" s="58" t="e">
        <f>'Tân Châu'!L34</f>
        <v>#DIV/0!</v>
      </c>
    </row>
    <row r="88" spans="1:12" ht="17.25" thickBot="1" x14ac:dyDescent="0.3">
      <c r="A88" s="16" t="s">
        <v>222</v>
      </c>
      <c r="B88" s="56">
        <f>'Xã Thiệu Ngọc'!B34</f>
        <v>0</v>
      </c>
      <c r="C88" s="56">
        <f>'Xã Thiệu Ngọc'!C34</f>
        <v>0</v>
      </c>
      <c r="D88" s="58" t="e">
        <f>'Xã Thiệu Ngọc'!D34</f>
        <v>#DIV/0!</v>
      </c>
      <c r="E88" s="56">
        <f>'Xã Thiệu Ngọc'!E34</f>
        <v>0</v>
      </c>
      <c r="F88" s="58" t="e">
        <f>'Xã Thiệu Ngọc'!F34</f>
        <v>#DIV/0!</v>
      </c>
      <c r="G88" s="56">
        <f>'Xã Thiệu Ngọc'!G34</f>
        <v>0</v>
      </c>
      <c r="H88" s="58" t="e">
        <f>'Xã Thiệu Ngọc'!H34</f>
        <v>#DIV/0!</v>
      </c>
      <c r="I88" s="56">
        <f>'Xã Thiệu Ngọc'!I34</f>
        <v>0</v>
      </c>
      <c r="J88" s="58" t="e">
        <f>'Xã Thiệu Ngọc'!J34</f>
        <v>#DIV/0!</v>
      </c>
      <c r="K88" s="56">
        <f>'Xã Thiệu Ngọc'!K34</f>
        <v>0</v>
      </c>
      <c r="L88" s="58" t="e">
        <f>'Xã Thiệu Ngọc'!L34</f>
        <v>#DIV/0!</v>
      </c>
    </row>
    <row r="89" spans="1:12" ht="17.25" thickBot="1" x14ac:dyDescent="0.3">
      <c r="A89" s="16" t="s">
        <v>223</v>
      </c>
      <c r="B89" s="56">
        <f>'Xã Thiệu Vũ'!B34</f>
        <v>0</v>
      </c>
      <c r="C89" s="56">
        <f>'Xã Thiệu Vũ'!C34</f>
        <v>0</v>
      </c>
      <c r="D89" s="58" t="e">
        <f>'Xã Thiệu Vũ'!D34</f>
        <v>#DIV/0!</v>
      </c>
      <c r="E89" s="56">
        <f>'Xã Thiệu Vũ'!E34</f>
        <v>0</v>
      </c>
      <c r="F89" s="58" t="e">
        <f>'Xã Thiệu Vũ'!F34</f>
        <v>#DIV/0!</v>
      </c>
      <c r="G89" s="56">
        <f>'Xã Thiệu Vũ'!G34</f>
        <v>0</v>
      </c>
      <c r="H89" s="58" t="e">
        <f>'Xã Thiệu Vũ'!H34</f>
        <v>#DIV/0!</v>
      </c>
      <c r="I89" s="56">
        <f>'Xã Thiệu Vũ'!I34</f>
        <v>0</v>
      </c>
      <c r="J89" s="58" t="e">
        <f>'Xã Thiệu Vũ'!J34</f>
        <v>#DIV/0!</v>
      </c>
      <c r="K89" s="56">
        <f>'Xã Thiệu Vũ'!K34</f>
        <v>0</v>
      </c>
      <c r="L89" s="58" t="e">
        <f>'Xã Thiệu Vũ'!L34</f>
        <v>#DIV/0!</v>
      </c>
    </row>
    <row r="90" spans="1:12" ht="17.25" thickBot="1" x14ac:dyDescent="0.3">
      <c r="A90" s="16" t="s">
        <v>224</v>
      </c>
      <c r="B90" s="56">
        <f>'Xã Thiệu Tiến'!B34</f>
        <v>0</v>
      </c>
      <c r="C90" s="56">
        <f>'Xã Thiệu Tiến'!C34</f>
        <v>0</v>
      </c>
      <c r="D90" s="58" t="e">
        <f>'Xã Thiệu Tiến'!D34</f>
        <v>#DIV/0!</v>
      </c>
      <c r="E90" s="56">
        <f>'Xã Thiệu Tiến'!E34</f>
        <v>0</v>
      </c>
      <c r="F90" s="58" t="e">
        <f>'Xã Thiệu Tiến'!F34</f>
        <v>#DIV/0!</v>
      </c>
      <c r="G90" s="56">
        <f>'Xã Thiệu Tiến'!G34</f>
        <v>0</v>
      </c>
      <c r="H90" s="58" t="e">
        <f>'Xã Thiệu Tiến'!H34</f>
        <v>#DIV/0!</v>
      </c>
      <c r="I90" s="56">
        <f>'Xã Thiệu Tiến'!I34</f>
        <v>0</v>
      </c>
      <c r="J90" s="58" t="e">
        <f>'Xã Thiệu Tiến'!J34</f>
        <v>#DIV/0!</v>
      </c>
      <c r="K90" s="56">
        <f>'Xã Thiệu Tiến'!K34</f>
        <v>0</v>
      </c>
      <c r="L90" s="58" t="e">
        <f>'Xã Thiệu Tiến'!L34</f>
        <v>#DIV/0!</v>
      </c>
    </row>
    <row r="91" spans="1:12" ht="17.25" thickBot="1" x14ac:dyDescent="0.3">
      <c r="A91" s="16" t="s">
        <v>225</v>
      </c>
      <c r="B91" s="56">
        <f>'Xã Thiệu Thành'!B34</f>
        <v>0</v>
      </c>
      <c r="C91" s="56">
        <f>'Xã Thiệu Thành'!C34</f>
        <v>0</v>
      </c>
      <c r="D91" s="58" t="e">
        <f>'Xã Thiệu Thành'!D34</f>
        <v>#DIV/0!</v>
      </c>
      <c r="E91" s="56">
        <f>'Xã Thiệu Thành'!E34</f>
        <v>0</v>
      </c>
      <c r="F91" s="58" t="e">
        <f>'Xã Thiệu Thành'!F34</f>
        <v>#DIV/0!</v>
      </c>
      <c r="G91" s="56">
        <f>'Xã Thiệu Thành'!G34</f>
        <v>0</v>
      </c>
      <c r="H91" s="58" t="e">
        <f>'Xã Thiệu Thành'!H34</f>
        <v>#DIV/0!</v>
      </c>
      <c r="I91" s="56">
        <f>'Xã Thiệu Thành'!I34</f>
        <v>0</v>
      </c>
      <c r="J91" s="58" t="e">
        <f>'Xã Thiệu Thành'!J34</f>
        <v>#DIV/0!</v>
      </c>
      <c r="K91" s="56">
        <f>'Xã Thiệu Thành'!K34</f>
        <v>0</v>
      </c>
      <c r="L91" s="58" t="e">
        <f>'Xã Thiệu Thành'!L34</f>
        <v>#DIV/0!</v>
      </c>
    </row>
    <row r="92" spans="1:12" ht="17.25" thickBot="1" x14ac:dyDescent="0.3">
      <c r="A92" s="16" t="s">
        <v>226</v>
      </c>
      <c r="B92" s="56">
        <f>'Xã Thiệu Công'!B34</f>
        <v>0</v>
      </c>
      <c r="C92" s="56">
        <f>'Xã Thiệu Công'!C34</f>
        <v>0</v>
      </c>
      <c r="D92" s="58" t="e">
        <f>'Xã Thiệu Công'!D34</f>
        <v>#DIV/0!</v>
      </c>
      <c r="E92" s="56">
        <f>'Xã Thiệu Công'!E34</f>
        <v>0</v>
      </c>
      <c r="F92" s="58" t="e">
        <f>'Xã Thiệu Công'!F34</f>
        <v>#DIV/0!</v>
      </c>
      <c r="G92" s="56">
        <f>'Xã Thiệu Công'!G34</f>
        <v>0</v>
      </c>
      <c r="H92" s="58" t="e">
        <f>'Xã Thiệu Công'!H34</f>
        <v>#DIV/0!</v>
      </c>
      <c r="I92" s="56">
        <f>'Xã Thiệu Công'!I34</f>
        <v>0</v>
      </c>
      <c r="J92" s="58" t="e">
        <f>'Xã Thiệu Công'!J34</f>
        <v>#DIV/0!</v>
      </c>
      <c r="K92" s="56">
        <f>'Xã Thiệu Công'!K34</f>
        <v>0</v>
      </c>
      <c r="L92" s="58" t="e">
        <f>'Xã Thiệu Công'!L34</f>
        <v>#DIV/0!</v>
      </c>
    </row>
    <row r="93" spans="1:12" ht="17.25" thickBot="1" x14ac:dyDescent="0.3">
      <c r="A93" s="16" t="s">
        <v>227</v>
      </c>
      <c r="B93" s="56">
        <f>'Xã Thiệu Phúc'!B34</f>
        <v>0</v>
      </c>
      <c r="C93" s="56">
        <f>'Xã Thiệu Phúc'!C34</f>
        <v>0</v>
      </c>
      <c r="D93" s="58" t="e">
        <f>'Xã Thiệu Phúc'!D34</f>
        <v>#DIV/0!</v>
      </c>
      <c r="E93" s="56">
        <f>'Xã Thiệu Phúc'!E34</f>
        <v>0</v>
      </c>
      <c r="F93" s="58" t="e">
        <f>'Xã Thiệu Phúc'!F34</f>
        <v>#DIV/0!</v>
      </c>
      <c r="G93" s="56">
        <f>'Xã Thiệu Phúc'!G34</f>
        <v>0</v>
      </c>
      <c r="H93" s="58" t="e">
        <f>'Xã Thiệu Phúc'!H34</f>
        <v>#DIV/0!</v>
      </c>
      <c r="I93" s="56">
        <f>'Xã Thiệu Phúc'!I34</f>
        <v>0</v>
      </c>
      <c r="J93" s="58" t="e">
        <f>'Xã Thiệu Phúc'!J34</f>
        <v>#DIV/0!</v>
      </c>
      <c r="K93" s="56">
        <f>'Xã Thiệu Phúc'!K34</f>
        <v>0</v>
      </c>
      <c r="L93" s="58" t="e">
        <f>'Xã Thiệu Phúc'!L34</f>
        <v>#DIV/0!</v>
      </c>
    </row>
    <row r="94" spans="1:12" ht="17.25" thickBot="1" x14ac:dyDescent="0.3">
      <c r="A94" s="16" t="s">
        <v>228</v>
      </c>
      <c r="B94" s="56">
        <f>'Xã Thiệu Phú'!B34</f>
        <v>0</v>
      </c>
      <c r="C94" s="56">
        <f>'Xã Thiệu Phú'!C34</f>
        <v>0</v>
      </c>
      <c r="D94" s="58" t="e">
        <f>'Xã Thiệu Phú'!D34</f>
        <v>#DIV/0!</v>
      </c>
      <c r="E94" s="56">
        <f>'Xã Thiệu Phú'!E34</f>
        <v>0</v>
      </c>
      <c r="F94" s="58" t="e">
        <f>'Xã Thiệu Phú'!F34</f>
        <v>#DIV/0!</v>
      </c>
      <c r="G94" s="56">
        <f>'Xã Thiệu Phú'!G34</f>
        <v>0</v>
      </c>
      <c r="H94" s="58" t="e">
        <f>'Xã Thiệu Phú'!H34</f>
        <v>#DIV/0!</v>
      </c>
      <c r="I94" s="56">
        <f>'Xã Thiệu Phú'!I34</f>
        <v>0</v>
      </c>
      <c r="J94" s="58" t="e">
        <f>'Xã Thiệu Phú'!J34</f>
        <v>#DIV/0!</v>
      </c>
      <c r="K94" s="56">
        <f>'Xã Thiệu Phú'!K34</f>
        <v>0</v>
      </c>
      <c r="L94" s="58" t="e">
        <f>'Xã Thiệu Phú'!L34</f>
        <v>#DIV/0!</v>
      </c>
    </row>
    <row r="95" spans="1:12" ht="17.25" thickBot="1" x14ac:dyDescent="0.3">
      <c r="A95" s="16" t="s">
        <v>229</v>
      </c>
      <c r="B95" s="56">
        <f>'Xã Thiệu Long'!B34</f>
        <v>0</v>
      </c>
      <c r="C95" s="56">
        <f>'Xã Thiệu Long'!C34</f>
        <v>0</v>
      </c>
      <c r="D95" s="58" t="e">
        <f>'Xã Thiệu Long'!D34</f>
        <v>#DIV/0!</v>
      </c>
      <c r="E95" s="56">
        <f>'Xã Thiệu Long'!E34</f>
        <v>0</v>
      </c>
      <c r="F95" s="58" t="e">
        <f>'Xã Thiệu Long'!F34</f>
        <v>#DIV/0!</v>
      </c>
      <c r="G95" s="56">
        <f>'Xã Thiệu Long'!G34</f>
        <v>0</v>
      </c>
      <c r="H95" s="58" t="e">
        <f>'Xã Thiệu Long'!H34</f>
        <v>#DIV/0!</v>
      </c>
      <c r="I95" s="56">
        <f>'Xã Thiệu Long'!I34</f>
        <v>0</v>
      </c>
      <c r="J95" s="58" t="e">
        <f>'Xã Thiệu Long'!J34</f>
        <v>#DIV/0!</v>
      </c>
      <c r="K95" s="56">
        <f>'Xã Thiệu Long'!K34</f>
        <v>0</v>
      </c>
      <c r="L95" s="58" t="e">
        <f>'Xã Thiệu Long'!L34</f>
        <v>#DIV/0!</v>
      </c>
    </row>
    <row r="96" spans="1:12" ht="33.75" thickBot="1" x14ac:dyDescent="0.3">
      <c r="A96" s="16" t="s">
        <v>230</v>
      </c>
      <c r="B96" s="56">
        <f>'Xã Thiệu Nguyên'!B34</f>
        <v>0</v>
      </c>
      <c r="C96" s="56">
        <f>'Xã Thiệu Nguyên'!C34</f>
        <v>0</v>
      </c>
      <c r="D96" s="58" t="e">
        <f>'Xã Thiệu Nguyên'!D34</f>
        <v>#DIV/0!</v>
      </c>
      <c r="E96" s="56">
        <f>'Xã Thiệu Nguyên'!E34</f>
        <v>0</v>
      </c>
      <c r="F96" s="58" t="e">
        <f>'Xã Thiệu Nguyên'!F34</f>
        <v>#DIV/0!</v>
      </c>
      <c r="G96" s="56">
        <f>'Xã Thiệu Nguyên'!G34</f>
        <v>0</v>
      </c>
      <c r="H96" s="58" t="e">
        <f>'Xã Thiệu Nguyên'!H34</f>
        <v>#DIV/0!</v>
      </c>
      <c r="I96" s="56">
        <f>'Xã Thiệu Nguyên'!I34</f>
        <v>0</v>
      </c>
      <c r="J96" s="58" t="e">
        <f>'Xã Thiệu Nguyên'!J34</f>
        <v>#DIV/0!</v>
      </c>
      <c r="K96" s="56">
        <f>'Xã Thiệu Nguyên'!K34</f>
        <v>0</v>
      </c>
      <c r="L96" s="58" t="e">
        <f>'Xã Thiệu Nguyên'!L34</f>
        <v>#DIV/0!</v>
      </c>
    </row>
    <row r="97" spans="1:12" ht="17.25" thickBot="1" x14ac:dyDescent="0.3">
      <c r="A97" s="16" t="s">
        <v>231</v>
      </c>
      <c r="B97" s="56">
        <f>'Xã Thiệu Duy'!B34</f>
        <v>0</v>
      </c>
      <c r="C97" s="56">
        <f>'Xã Thiệu Duy'!C34</f>
        <v>0</v>
      </c>
      <c r="D97" s="58" t="e">
        <f>'Xã Thiệu Duy'!D34</f>
        <v>#DIV/0!</v>
      </c>
      <c r="E97" s="56">
        <f>'Xã Thiệu Duy'!E34</f>
        <v>0</v>
      </c>
      <c r="F97" s="58" t="e">
        <f>'Xã Thiệu Duy'!F34</f>
        <v>#DIV/0!</v>
      </c>
      <c r="G97" s="56">
        <f>'Xã Thiệu Duy'!G34</f>
        <v>0</v>
      </c>
      <c r="H97" s="58" t="e">
        <f>'Xã Thiệu Duy'!H34</f>
        <v>#DIV/0!</v>
      </c>
      <c r="I97" s="56">
        <f>'Xã Thiệu Duy'!I34</f>
        <v>0</v>
      </c>
      <c r="J97" s="58" t="e">
        <f>'Xã Thiệu Duy'!J34</f>
        <v>#DIV/0!</v>
      </c>
      <c r="K97" s="56">
        <f>'Xã Thiệu Duy'!K34</f>
        <v>0</v>
      </c>
      <c r="L97" s="58" t="e">
        <f>'Xã Thiệu Duy'!L34</f>
        <v>#DIV/0!</v>
      </c>
    </row>
    <row r="98" spans="1:12" ht="17.25" thickBot="1" x14ac:dyDescent="0.3">
      <c r="A98" s="16" t="s">
        <v>232</v>
      </c>
      <c r="B98" s="56">
        <f>'Xã Thiệu Giang'!B34</f>
        <v>0</v>
      </c>
      <c r="C98" s="56">
        <f>'Xã Thiệu Giang'!C34</f>
        <v>0</v>
      </c>
      <c r="D98" s="58" t="e">
        <f>'Xã Thiệu Giang'!D34</f>
        <v>#DIV/0!</v>
      </c>
      <c r="E98" s="56">
        <f>'Xã Thiệu Giang'!E34</f>
        <v>0</v>
      </c>
      <c r="F98" s="58" t="e">
        <f>'Xã Thiệu Giang'!F34</f>
        <v>#DIV/0!</v>
      </c>
      <c r="G98" s="56">
        <f>'Xã Thiệu Giang'!G34</f>
        <v>0</v>
      </c>
      <c r="H98" s="58" t="e">
        <f>'Xã Thiệu Giang'!H34</f>
        <v>#DIV/0!</v>
      </c>
      <c r="I98" s="56">
        <f>'Xã Thiệu Giang'!I34</f>
        <v>0</v>
      </c>
      <c r="J98" s="58" t="e">
        <f>'Xã Thiệu Giang'!J34</f>
        <v>#DIV/0!</v>
      </c>
      <c r="K98" s="56">
        <f>'Xã Thiệu Giang'!K34</f>
        <v>0</v>
      </c>
      <c r="L98" s="58" t="e">
        <f>'Xã Thiệu Giang'!L34</f>
        <v>#DIV/0!</v>
      </c>
    </row>
    <row r="99" spans="1:12" ht="17.25" thickBot="1" x14ac:dyDescent="0.3">
      <c r="A99" s="16" t="s">
        <v>233</v>
      </c>
      <c r="B99" s="56">
        <f>'Xã Thiệu Hợp'!B34</f>
        <v>0</v>
      </c>
      <c r="C99" s="56">
        <f>'Xã Thiệu Hợp'!C34</f>
        <v>0</v>
      </c>
      <c r="D99" s="58" t="e">
        <f>'Xã Thiệu Hợp'!D34</f>
        <v>#DIV/0!</v>
      </c>
      <c r="E99" s="56">
        <f>'Xã Thiệu Hợp'!E34</f>
        <v>0</v>
      </c>
      <c r="F99" s="58" t="e">
        <f>'Xã Thiệu Hợp'!F34</f>
        <v>#DIV/0!</v>
      </c>
      <c r="G99" s="56">
        <f>'Xã Thiệu Hợp'!G34</f>
        <v>0</v>
      </c>
      <c r="H99" s="58" t="e">
        <f>'Xã Thiệu Hợp'!H34</f>
        <v>#DIV/0!</v>
      </c>
      <c r="I99" s="56">
        <f>'Xã Thiệu Hợp'!I34</f>
        <v>0</v>
      </c>
      <c r="J99" s="58" t="e">
        <f>'Xã Thiệu Hợp'!J34</f>
        <v>#DIV/0!</v>
      </c>
      <c r="K99" s="56">
        <f>'Xã Thiệu Hợp'!K34</f>
        <v>0</v>
      </c>
      <c r="L99" s="58" t="e">
        <f>'Xã Thiệu Hợp'!L34</f>
        <v>#DIV/0!</v>
      </c>
    </row>
    <row r="100" spans="1:12" ht="17.25" thickBot="1" x14ac:dyDescent="0.3">
      <c r="A100" s="16" t="s">
        <v>234</v>
      </c>
      <c r="B100" s="56">
        <f>'Xã Thiệu Thịnh'!B34</f>
        <v>0</v>
      </c>
      <c r="C100" s="56">
        <f>'Xã Thiệu Thịnh'!C34</f>
        <v>0</v>
      </c>
      <c r="D100" s="58" t="e">
        <f>'Xã Thiệu Thịnh'!D34</f>
        <v>#DIV/0!</v>
      </c>
      <c r="E100" s="56">
        <f>'Xã Thiệu Thịnh'!E34</f>
        <v>0</v>
      </c>
      <c r="F100" s="58" t="e">
        <f>'Xã Thiệu Thịnh'!F34</f>
        <v>#DIV/0!</v>
      </c>
      <c r="G100" s="56">
        <f>'Xã Thiệu Thịnh'!G34</f>
        <v>0</v>
      </c>
      <c r="H100" s="58" t="e">
        <f>'Xã Thiệu Thịnh'!H34</f>
        <v>#DIV/0!</v>
      </c>
      <c r="I100" s="56">
        <f>'Xã Thiệu Thịnh'!I34</f>
        <v>0</v>
      </c>
      <c r="J100" s="58" t="e">
        <f>'Xã Thiệu Thịnh'!J34</f>
        <v>#DIV/0!</v>
      </c>
      <c r="K100" s="56">
        <f>'Xã Thiệu Thịnh'!K34</f>
        <v>0</v>
      </c>
      <c r="L100" s="58" t="e">
        <f>'Xã Thiệu Thịnh'!L34</f>
        <v>#DIV/0!</v>
      </c>
    </row>
    <row r="101" spans="1:12" ht="17.25" thickBot="1" x14ac:dyDescent="0.3">
      <c r="A101" s="16" t="s">
        <v>235</v>
      </c>
      <c r="B101" s="56">
        <f>'Xã Thiệu Quang'!B34</f>
        <v>0</v>
      </c>
      <c r="C101" s="56">
        <f>'Xã Thiệu Quang'!C34</f>
        <v>0</v>
      </c>
      <c r="D101" s="58" t="e">
        <f>'Xã Thiệu Quang'!D34</f>
        <v>#DIV/0!</v>
      </c>
      <c r="E101" s="56">
        <f>'Xã Thiệu Quang'!E34</f>
        <v>0</v>
      </c>
      <c r="F101" s="58" t="e">
        <f>'Xã Thiệu Quang'!F34</f>
        <v>#DIV/0!</v>
      </c>
      <c r="G101" s="56">
        <f>'Xã Thiệu Quang'!G34</f>
        <v>0</v>
      </c>
      <c r="H101" s="58" t="e">
        <f>'Xã Thiệu Quang'!H34</f>
        <v>#DIV/0!</v>
      </c>
      <c r="I101" s="56">
        <f>'Xã Thiệu Quang'!I34</f>
        <v>0</v>
      </c>
      <c r="J101" s="58" t="e">
        <f>'Xã Thiệu Quang'!J34</f>
        <v>#DIV/0!</v>
      </c>
      <c r="K101" s="56">
        <f>'Xã Thiệu Quang'!K34</f>
        <v>0</v>
      </c>
      <c r="L101" s="58" t="e">
        <f>'Xã Thiệu Quang'!L34</f>
        <v>#DIV/0!</v>
      </c>
    </row>
    <row r="102" spans="1:12" s="14" customFormat="1" ht="32.25" thickBot="1" x14ac:dyDescent="0.3">
      <c r="A102" s="98" t="s">
        <v>113</v>
      </c>
      <c r="B102" s="102"/>
      <c r="C102" s="102"/>
      <c r="D102" s="102"/>
      <c r="E102" s="57">
        <f>SUM(E103:E108)</f>
        <v>0</v>
      </c>
      <c r="F102" s="78" t="e">
        <f>E102/C69</f>
        <v>#DIV/0!</v>
      </c>
      <c r="G102" s="57">
        <f>SUM(G103:G108)</f>
        <v>0</v>
      </c>
      <c r="H102" s="78" t="e">
        <f t="shared" ref="H102:H108" si="6">G102/E102</f>
        <v>#DIV/0!</v>
      </c>
      <c r="I102" s="57">
        <f>SUM(I103:I108)</f>
        <v>0</v>
      </c>
      <c r="J102" s="78" t="e">
        <f t="shared" ref="J102:J108" si="7">I102/G102</f>
        <v>#DIV/0!</v>
      </c>
      <c r="K102" s="57">
        <f>SUM(K103:K108)</f>
        <v>0</v>
      </c>
      <c r="L102" s="78" t="e">
        <f t="shared" ref="L102:L108" si="8">K102/G102</f>
        <v>#DIV/0!</v>
      </c>
    </row>
    <row r="103" spans="1:12" ht="17.25" thickBot="1" x14ac:dyDescent="0.3">
      <c r="A103" s="3" t="s">
        <v>236</v>
      </c>
      <c r="B103" s="102"/>
      <c r="C103" s="102"/>
      <c r="D103" s="102"/>
      <c r="E103" s="96"/>
      <c r="F103" s="102"/>
      <c r="G103" s="96"/>
      <c r="H103" s="58" t="e">
        <f t="shared" si="6"/>
        <v>#DIV/0!</v>
      </c>
      <c r="I103" s="43"/>
      <c r="J103" s="58" t="e">
        <f t="shared" si="7"/>
        <v>#DIV/0!</v>
      </c>
      <c r="K103" s="43"/>
      <c r="L103" s="58" t="e">
        <f t="shared" si="8"/>
        <v>#DIV/0!</v>
      </c>
    </row>
    <row r="104" spans="1:12" ht="17.25" thickBot="1" x14ac:dyDescent="0.3">
      <c r="A104" s="3" t="s">
        <v>100</v>
      </c>
      <c r="B104" s="102"/>
      <c r="C104" s="102"/>
      <c r="D104" s="102"/>
      <c r="E104" s="96"/>
      <c r="F104" s="102"/>
      <c r="G104" s="96"/>
      <c r="H104" s="58" t="e">
        <f t="shared" si="6"/>
        <v>#DIV/0!</v>
      </c>
      <c r="I104" s="43"/>
      <c r="J104" s="58" t="e">
        <f t="shared" si="7"/>
        <v>#DIV/0!</v>
      </c>
      <c r="K104" s="43"/>
      <c r="L104" s="58" t="e">
        <f t="shared" si="8"/>
        <v>#DIV/0!</v>
      </c>
    </row>
    <row r="105" spans="1:12" ht="17.25" thickBot="1" x14ac:dyDescent="0.3">
      <c r="A105" s="3" t="s">
        <v>101</v>
      </c>
      <c r="B105" s="102"/>
      <c r="C105" s="102"/>
      <c r="D105" s="102"/>
      <c r="E105" s="96"/>
      <c r="F105" s="102"/>
      <c r="G105" s="96"/>
      <c r="H105" s="58" t="e">
        <f t="shared" si="6"/>
        <v>#DIV/0!</v>
      </c>
      <c r="I105" s="43"/>
      <c r="J105" s="58" t="e">
        <f t="shared" si="7"/>
        <v>#DIV/0!</v>
      </c>
      <c r="K105" s="43"/>
      <c r="L105" s="58" t="e">
        <f t="shared" si="8"/>
        <v>#DIV/0!</v>
      </c>
    </row>
    <row r="106" spans="1:12" ht="17.25" thickBot="1" x14ac:dyDescent="0.3">
      <c r="A106" s="3" t="s">
        <v>102</v>
      </c>
      <c r="B106" s="102"/>
      <c r="C106" s="102"/>
      <c r="D106" s="102"/>
      <c r="E106" s="96"/>
      <c r="F106" s="102"/>
      <c r="G106" s="96"/>
      <c r="H106" s="58" t="e">
        <f t="shared" si="6"/>
        <v>#DIV/0!</v>
      </c>
      <c r="I106" s="43"/>
      <c r="J106" s="58" t="e">
        <f t="shared" si="7"/>
        <v>#DIV/0!</v>
      </c>
      <c r="K106" s="43"/>
      <c r="L106" s="58" t="e">
        <f t="shared" si="8"/>
        <v>#DIV/0!</v>
      </c>
    </row>
    <row r="107" spans="1:12" ht="17.25" thickBot="1" x14ac:dyDescent="0.3">
      <c r="A107" s="3" t="s">
        <v>103</v>
      </c>
      <c r="B107" s="102"/>
      <c r="C107" s="102"/>
      <c r="D107" s="102"/>
      <c r="E107" s="96"/>
      <c r="F107" s="102"/>
      <c r="G107" s="96"/>
      <c r="H107" s="58" t="e">
        <f t="shared" si="6"/>
        <v>#DIV/0!</v>
      </c>
      <c r="I107" s="43"/>
      <c r="J107" s="58" t="e">
        <f t="shared" si="7"/>
        <v>#DIV/0!</v>
      </c>
      <c r="K107" s="43"/>
      <c r="L107" s="58" t="e">
        <f t="shared" si="8"/>
        <v>#DIV/0!</v>
      </c>
    </row>
    <row r="108" spans="1:12" ht="17.25" thickBot="1" x14ac:dyDescent="0.3">
      <c r="A108" s="3" t="s">
        <v>104</v>
      </c>
      <c r="B108" s="102"/>
      <c r="C108" s="102"/>
      <c r="D108" s="102"/>
      <c r="E108" s="96"/>
      <c r="F108" s="102"/>
      <c r="G108" s="96"/>
      <c r="H108" s="58" t="e">
        <f t="shared" si="6"/>
        <v>#DIV/0!</v>
      </c>
      <c r="I108" s="43"/>
      <c r="J108" s="58" t="e">
        <f t="shared" si="7"/>
        <v>#DIV/0!</v>
      </c>
      <c r="K108" s="43"/>
      <c r="L108" s="58" t="e">
        <f t="shared" si="8"/>
        <v>#DIV/0!</v>
      </c>
    </row>
    <row r="109" spans="1:12" s="14" customFormat="1" ht="16.5" x14ac:dyDescent="0.25">
      <c r="A109" s="8"/>
      <c r="B109" s="25"/>
      <c r="C109" s="25"/>
      <c r="D109" s="26"/>
      <c r="E109" s="25"/>
      <c r="F109" s="25"/>
      <c r="G109" s="25"/>
      <c r="H109" s="25"/>
      <c r="I109" s="25"/>
    </row>
    <row r="110" spans="1:12" ht="17.25" customHeight="1" x14ac:dyDescent="0.25">
      <c r="A110" s="7" t="s">
        <v>172</v>
      </c>
      <c r="B110" s="63"/>
      <c r="C110" s="63"/>
      <c r="D110" s="63"/>
      <c r="E110" s="63"/>
      <c r="F110" s="63"/>
      <c r="G110" s="63"/>
      <c r="H110" s="63"/>
      <c r="I110" s="63"/>
      <c r="J110" s="9"/>
      <c r="K110" s="9"/>
      <c r="L110" s="9"/>
    </row>
    <row r="111" spans="1:12" ht="17.25" customHeight="1" thickBot="1" x14ac:dyDescent="0.3">
      <c r="A111" s="7"/>
      <c r="B111" s="63"/>
      <c r="C111" s="63"/>
      <c r="D111" s="63"/>
      <c r="E111" s="63"/>
      <c r="F111" s="63"/>
      <c r="G111" s="63"/>
      <c r="H111" s="63"/>
      <c r="I111" s="63"/>
      <c r="J111" s="9"/>
      <c r="K111" s="9"/>
      <c r="L111" s="9"/>
    </row>
    <row r="112" spans="1:12" ht="17.25" customHeight="1" thickBot="1" x14ac:dyDescent="0.35">
      <c r="A112" s="7"/>
      <c r="B112" s="80" t="s">
        <v>83</v>
      </c>
      <c r="C112" s="63"/>
      <c r="D112" s="63"/>
      <c r="E112" s="71">
        <f>2%*C9</f>
        <v>0</v>
      </c>
      <c r="F112" s="63"/>
      <c r="G112" s="63"/>
      <c r="H112" s="63"/>
      <c r="I112" s="63"/>
      <c r="J112" s="9"/>
      <c r="K112" s="9"/>
      <c r="L112" s="9"/>
    </row>
    <row r="113" spans="1:12" ht="17.25" customHeight="1" thickBot="1" x14ac:dyDescent="0.3">
      <c r="A113" s="7"/>
      <c r="B113" s="63"/>
      <c r="C113" s="63"/>
      <c r="D113" s="63"/>
      <c r="E113" s="63"/>
      <c r="F113" s="63"/>
      <c r="G113" s="63"/>
      <c r="H113" s="63"/>
      <c r="I113" s="63"/>
      <c r="J113" s="9"/>
      <c r="K113" s="9"/>
      <c r="L113" s="9"/>
    </row>
    <row r="114" spans="1:12" ht="27" customHeight="1" thickBot="1" x14ac:dyDescent="0.3">
      <c r="A114" s="129"/>
      <c r="B114" s="165" t="s">
        <v>8</v>
      </c>
      <c r="C114" s="166"/>
      <c r="D114" s="166"/>
      <c r="E114" s="166"/>
      <c r="F114" s="166"/>
      <c r="G114" s="166"/>
      <c r="H114" s="166"/>
      <c r="I114" s="166"/>
      <c r="J114" s="167"/>
    </row>
    <row r="115" spans="1:12" ht="66.75" customHeight="1" thickBot="1" x14ac:dyDescent="0.3">
      <c r="A115" s="130"/>
      <c r="B115" s="150" t="s">
        <v>195</v>
      </c>
      <c r="C115" s="168" t="s">
        <v>168</v>
      </c>
      <c r="D115" s="169"/>
      <c r="E115" s="168" t="s">
        <v>173</v>
      </c>
      <c r="F115" s="169"/>
      <c r="G115" s="168" t="s">
        <v>174</v>
      </c>
      <c r="H115" s="169"/>
      <c r="I115" s="168" t="s">
        <v>175</v>
      </c>
      <c r="J115" s="169"/>
    </row>
    <row r="116" spans="1:12" ht="17.25" thickBot="1" x14ac:dyDescent="0.3">
      <c r="A116" s="139"/>
      <c r="B116" s="151"/>
      <c r="C116" s="88" t="s">
        <v>53</v>
      </c>
      <c r="D116" s="88" t="s">
        <v>54</v>
      </c>
      <c r="E116" s="88" t="s">
        <v>53</v>
      </c>
      <c r="F116" s="88" t="s">
        <v>54</v>
      </c>
      <c r="G116" s="88" t="s">
        <v>53</v>
      </c>
      <c r="H116" s="88" t="s">
        <v>54</v>
      </c>
      <c r="I116" s="88" t="s">
        <v>53</v>
      </c>
      <c r="J116" s="88" t="s">
        <v>54</v>
      </c>
    </row>
    <row r="117" spans="1:12" ht="17.25" thickBot="1" x14ac:dyDescent="0.3">
      <c r="A117" s="97" t="s">
        <v>6</v>
      </c>
      <c r="B117" s="57">
        <f>B124</f>
        <v>0</v>
      </c>
      <c r="C117" s="57">
        <f>C124</f>
        <v>0</v>
      </c>
      <c r="D117" s="78" t="e">
        <f>C117/E112</f>
        <v>#DIV/0!</v>
      </c>
      <c r="E117" s="57">
        <f>E118+E124+E150</f>
        <v>0</v>
      </c>
      <c r="F117" s="78" t="e">
        <f>E117/C117</f>
        <v>#DIV/0!</v>
      </c>
      <c r="G117" s="57">
        <f>G118+G124+G150</f>
        <v>0</v>
      </c>
      <c r="H117" s="78" t="e">
        <f t="shared" ref="H117:H124" si="9">G117/E117</f>
        <v>#DIV/0!</v>
      </c>
      <c r="I117" s="57">
        <f>I118+I124+I150</f>
        <v>0</v>
      </c>
      <c r="J117" s="78" t="e">
        <f t="shared" ref="J117:J124" si="10">I117/G117</f>
        <v>#DIV/0!</v>
      </c>
    </row>
    <row r="118" spans="1:12" ht="32.25" thickBot="1" x14ac:dyDescent="0.3">
      <c r="A118" s="99" t="s">
        <v>97</v>
      </c>
      <c r="B118" s="100"/>
      <c r="C118" s="101"/>
      <c r="D118" s="101"/>
      <c r="E118" s="57">
        <f>SUM(E119:E123)</f>
        <v>0</v>
      </c>
      <c r="F118" s="78" t="e">
        <f>E118/C117</f>
        <v>#DIV/0!</v>
      </c>
      <c r="G118" s="57">
        <f>SUM(G119:G123)</f>
        <v>0</v>
      </c>
      <c r="H118" s="78" t="e">
        <f t="shared" si="9"/>
        <v>#DIV/0!</v>
      </c>
      <c r="I118" s="57">
        <f>SUM(I119:I123)</f>
        <v>0</v>
      </c>
      <c r="J118" s="78" t="e">
        <f t="shared" si="10"/>
        <v>#DIV/0!</v>
      </c>
    </row>
    <row r="119" spans="1:12" ht="17.25" thickBot="1" x14ac:dyDescent="0.3">
      <c r="A119" s="3" t="s">
        <v>99</v>
      </c>
      <c r="B119" s="102"/>
      <c r="C119" s="102"/>
      <c r="D119" s="102"/>
      <c r="E119" s="96"/>
      <c r="F119" s="102"/>
      <c r="G119" s="96"/>
      <c r="H119" s="58" t="e">
        <f t="shared" si="9"/>
        <v>#DIV/0!</v>
      </c>
      <c r="I119" s="43"/>
      <c r="J119" s="58" t="e">
        <f t="shared" si="10"/>
        <v>#DIV/0!</v>
      </c>
    </row>
    <row r="120" spans="1:12" ht="17.25" thickBot="1" x14ac:dyDescent="0.3">
      <c r="A120" s="3" t="s">
        <v>100</v>
      </c>
      <c r="B120" s="102"/>
      <c r="C120" s="102"/>
      <c r="D120" s="102"/>
      <c r="E120" s="96"/>
      <c r="F120" s="102"/>
      <c r="G120" s="96"/>
      <c r="H120" s="58" t="e">
        <f t="shared" si="9"/>
        <v>#DIV/0!</v>
      </c>
      <c r="I120" s="43"/>
      <c r="J120" s="58" t="e">
        <f t="shared" si="10"/>
        <v>#DIV/0!</v>
      </c>
    </row>
    <row r="121" spans="1:12" ht="17.25" thickBot="1" x14ac:dyDescent="0.3">
      <c r="A121" s="3" t="s">
        <v>101</v>
      </c>
      <c r="B121" s="102"/>
      <c r="C121" s="102"/>
      <c r="D121" s="102"/>
      <c r="E121" s="96"/>
      <c r="F121" s="102"/>
      <c r="G121" s="96"/>
      <c r="H121" s="58" t="e">
        <f t="shared" si="9"/>
        <v>#DIV/0!</v>
      </c>
      <c r="I121" s="43"/>
      <c r="J121" s="58" t="e">
        <f t="shared" si="10"/>
        <v>#DIV/0!</v>
      </c>
    </row>
    <row r="122" spans="1:12" ht="17.25" thickBot="1" x14ac:dyDescent="0.3">
      <c r="A122" s="3" t="s">
        <v>102</v>
      </c>
      <c r="B122" s="102"/>
      <c r="C122" s="102"/>
      <c r="D122" s="102"/>
      <c r="E122" s="96"/>
      <c r="F122" s="102"/>
      <c r="G122" s="96"/>
      <c r="H122" s="58" t="e">
        <f t="shared" si="9"/>
        <v>#DIV/0!</v>
      </c>
      <c r="I122" s="43"/>
      <c r="J122" s="58" t="e">
        <f t="shared" si="10"/>
        <v>#DIV/0!</v>
      </c>
    </row>
    <row r="123" spans="1:12" ht="17.25" thickBot="1" x14ac:dyDescent="0.3">
      <c r="A123" s="3" t="s">
        <v>103</v>
      </c>
      <c r="B123" s="102"/>
      <c r="C123" s="102"/>
      <c r="D123" s="102"/>
      <c r="E123" s="96"/>
      <c r="F123" s="102"/>
      <c r="G123" s="96"/>
      <c r="H123" s="58" t="e">
        <f t="shared" si="9"/>
        <v>#DIV/0!</v>
      </c>
      <c r="I123" s="43"/>
      <c r="J123" s="58" t="e">
        <f t="shared" si="10"/>
        <v>#DIV/0!</v>
      </c>
    </row>
    <row r="124" spans="1:12" s="14" customFormat="1" ht="32.25" thickBot="1" x14ac:dyDescent="0.3">
      <c r="A124" s="98" t="s">
        <v>98</v>
      </c>
      <c r="B124" s="57">
        <f>SUM(B125:B149)</f>
        <v>0</v>
      </c>
      <c r="C124" s="57">
        <f>SUM(C125:C149)</f>
        <v>0</v>
      </c>
      <c r="D124" s="78" t="e">
        <f>C124/E112</f>
        <v>#DIV/0!</v>
      </c>
      <c r="E124" s="57">
        <f>SUM(E125:E149)</f>
        <v>0</v>
      </c>
      <c r="F124" s="78" t="e">
        <f>E124/C124</f>
        <v>#DIV/0!</v>
      </c>
      <c r="G124" s="57">
        <f>SUM(G125:G149)</f>
        <v>0</v>
      </c>
      <c r="H124" s="78" t="e">
        <f t="shared" si="9"/>
        <v>#DIV/0!</v>
      </c>
      <c r="I124" s="57">
        <f>SUM(I125:I149)</f>
        <v>0</v>
      </c>
      <c r="J124" s="78" t="e">
        <f t="shared" si="10"/>
        <v>#DIV/0!</v>
      </c>
      <c r="K124" s="2"/>
      <c r="L124" s="2"/>
    </row>
    <row r="125" spans="1:12" ht="17.25" thickBot="1" x14ac:dyDescent="0.3">
      <c r="A125" s="16" t="s">
        <v>211</v>
      </c>
      <c r="B125" s="56">
        <f>'Xã Thiệu Toán'!B35</f>
        <v>0</v>
      </c>
      <c r="C125" s="56">
        <f>'Xã Thiệu Toán'!C35</f>
        <v>0</v>
      </c>
      <c r="D125" s="58" t="e">
        <f>'Xã Thiệu Toán'!D35</f>
        <v>#DIV/0!</v>
      </c>
      <c r="E125" s="56">
        <f>'Xã Thiệu Toán'!E35</f>
        <v>0</v>
      </c>
      <c r="F125" s="58" t="e">
        <f>'Xã Thiệu Toán'!F35</f>
        <v>#DIV/0!</v>
      </c>
      <c r="G125" s="56">
        <f>'Xã Thiệu Toán'!G35</f>
        <v>0</v>
      </c>
      <c r="H125" s="58" t="e">
        <f>'Xã Thiệu Toán'!H35</f>
        <v>#DIV/0!</v>
      </c>
      <c r="I125" s="56">
        <f>'Xã Thiệu Toán'!I35</f>
        <v>0</v>
      </c>
      <c r="J125" s="58" t="e">
        <f>'Xã Thiệu Toán'!J35</f>
        <v>#DIV/0!</v>
      </c>
    </row>
    <row r="126" spans="1:12" ht="17.25" thickBot="1" x14ac:dyDescent="0.3">
      <c r="A126" s="16" t="s">
        <v>212</v>
      </c>
      <c r="B126" s="56">
        <f>'Xã Thiệu Chính'!B35</f>
        <v>0</v>
      </c>
      <c r="C126" s="56">
        <f>'Xã Thiệu Chính'!C35</f>
        <v>0</v>
      </c>
      <c r="D126" s="58" t="e">
        <f>'Xã Thiệu Chính'!D35</f>
        <v>#DIV/0!</v>
      </c>
      <c r="E126" s="56">
        <f>'Xã Thiệu Chính'!E35</f>
        <v>0</v>
      </c>
      <c r="F126" s="58" t="e">
        <f>'Xã Thiệu Chính'!F35</f>
        <v>#DIV/0!</v>
      </c>
      <c r="G126" s="56">
        <f>'Xã Thiệu Chính'!G35</f>
        <v>0</v>
      </c>
      <c r="H126" s="58" t="e">
        <f>'Xã Thiệu Chính'!H35</f>
        <v>#DIV/0!</v>
      </c>
      <c r="I126" s="56">
        <f>'Xã Thiệu Chính'!I35</f>
        <v>0</v>
      </c>
      <c r="J126" s="58" t="e">
        <f>'Xã Thiệu Chính'!J35</f>
        <v>#DIV/0!</v>
      </c>
    </row>
    <row r="127" spans="1:12" ht="17.25" thickBot="1" x14ac:dyDescent="0.3">
      <c r="A127" s="16" t="s">
        <v>213</v>
      </c>
      <c r="B127" s="56">
        <f>'Xã Thiệu Hòa'!B35</f>
        <v>0</v>
      </c>
      <c r="C127" s="56">
        <f>'Xã Thiệu Hòa'!C35</f>
        <v>0</v>
      </c>
      <c r="D127" s="58" t="e">
        <f>'Xã Thiệu Hòa'!D35</f>
        <v>#DIV/0!</v>
      </c>
      <c r="E127" s="56">
        <f>'Xã Thiệu Hòa'!E35</f>
        <v>0</v>
      </c>
      <c r="F127" s="58" t="e">
        <f>'Xã Thiệu Hòa'!F35</f>
        <v>#DIV/0!</v>
      </c>
      <c r="G127" s="56">
        <f>'Xã Thiệu Hòa'!G35</f>
        <v>0</v>
      </c>
      <c r="H127" s="58" t="e">
        <f>'Xã Thiệu Hòa'!H35</f>
        <v>#DIV/0!</v>
      </c>
      <c r="I127" s="56">
        <f>'Xã Thiệu Hòa'!I35</f>
        <v>0</v>
      </c>
      <c r="J127" s="58" t="e">
        <f>'Xã Thiệu Hòa'!J35</f>
        <v>#DIV/0!</v>
      </c>
    </row>
    <row r="128" spans="1:12" ht="17.25" thickBot="1" x14ac:dyDescent="0.3">
      <c r="A128" s="16" t="s">
        <v>214</v>
      </c>
      <c r="B128" s="56">
        <f>'Xã Minh Tâm'!B35</f>
        <v>0</v>
      </c>
      <c r="C128" s="56">
        <f>'Xã Minh Tâm'!C35</f>
        <v>0</v>
      </c>
      <c r="D128" s="58" t="e">
        <f>'Xã Minh Tâm'!D35</f>
        <v>#DIV/0!</v>
      </c>
      <c r="E128" s="56">
        <f>'Xã Minh Tâm'!E35</f>
        <v>0</v>
      </c>
      <c r="F128" s="58" t="e">
        <f>'Xã Minh Tâm'!F35</f>
        <v>#DIV/0!</v>
      </c>
      <c r="G128" s="56">
        <f>'Xã Minh Tâm'!G35</f>
        <v>0</v>
      </c>
      <c r="H128" s="58" t="e">
        <f>'Xã Minh Tâm'!H35</f>
        <v>#DIV/0!</v>
      </c>
      <c r="I128" s="56">
        <f>'Xã Minh Tâm'!I35</f>
        <v>0</v>
      </c>
      <c r="J128" s="58" t="e">
        <f>'Xã Minh Tâm'!J35</f>
        <v>#DIV/0!</v>
      </c>
    </row>
    <row r="129" spans="1:10" ht="17.25" thickBot="1" x14ac:dyDescent="0.3">
      <c r="A129" s="16" t="s">
        <v>215</v>
      </c>
      <c r="B129" s="56">
        <f>'Xã Thiệu Viên '!B35</f>
        <v>0</v>
      </c>
      <c r="C129" s="56">
        <f>'Xã Thiệu Viên '!C35</f>
        <v>0</v>
      </c>
      <c r="D129" s="58" t="e">
        <f>'Xã Thiệu Viên '!D35</f>
        <v>#DIV/0!</v>
      </c>
      <c r="E129" s="56">
        <f>'Xã Thiệu Viên '!E35</f>
        <v>0</v>
      </c>
      <c r="F129" s="58" t="e">
        <f>'Xã Thiệu Viên '!F35</f>
        <v>#DIV/0!</v>
      </c>
      <c r="G129" s="56">
        <f>'Xã Thiệu Viên '!G35</f>
        <v>0</v>
      </c>
      <c r="H129" s="58" t="e">
        <f>'Xã Thiệu Viên '!H35</f>
        <v>#DIV/0!</v>
      </c>
      <c r="I129" s="56">
        <f>'Xã Thiệu Viên '!I35</f>
        <v>0</v>
      </c>
      <c r="J129" s="58" t="e">
        <f>'Xã Thiệu Viên '!J35</f>
        <v>#DIV/0!</v>
      </c>
    </row>
    <row r="130" spans="1:10" ht="17.25" thickBot="1" x14ac:dyDescent="0.3">
      <c r="A130" s="16" t="s">
        <v>216</v>
      </c>
      <c r="B130" s="56">
        <f>'Xã Thiệu Lý'!B35</f>
        <v>0</v>
      </c>
      <c r="C130" s="56">
        <f>'Xã Thiệu Lý'!C35</f>
        <v>0</v>
      </c>
      <c r="D130" s="58" t="e">
        <f>'Xã Thiệu Lý'!D35</f>
        <v>#DIV/0!</v>
      </c>
      <c r="E130" s="56">
        <f>'Xã Thiệu Lý'!E35</f>
        <v>0</v>
      </c>
      <c r="F130" s="58" t="e">
        <f>'Xã Thiệu Lý'!F35</f>
        <v>#DIV/0!</v>
      </c>
      <c r="G130" s="56">
        <f>'Xã Thiệu Lý'!G35</f>
        <v>0</v>
      </c>
      <c r="H130" s="58" t="e">
        <f>'Xã Thiệu Lý'!H35</f>
        <v>#DIV/0!</v>
      </c>
      <c r="I130" s="56">
        <f>'Xã Thiệu Lý'!I35</f>
        <v>0</v>
      </c>
      <c r="J130" s="58" t="e">
        <f>'Xã Thiệu Lý'!J35</f>
        <v>#DIV/0!</v>
      </c>
    </row>
    <row r="131" spans="1:10" ht="17.25" thickBot="1" x14ac:dyDescent="0.3">
      <c r="A131" s="16" t="s">
        <v>217</v>
      </c>
      <c r="B131" s="56">
        <f>'Xã Thiệu Vận'!B35</f>
        <v>0</v>
      </c>
      <c r="C131" s="56">
        <f>'Xã Thiệu Vận'!C35</f>
        <v>0</v>
      </c>
      <c r="D131" s="58" t="e">
        <f>'Xã Thiệu Vận'!D35</f>
        <v>#DIV/0!</v>
      </c>
      <c r="E131" s="56">
        <f>'Xã Thiệu Vận'!E35</f>
        <v>0</v>
      </c>
      <c r="F131" s="58" t="e">
        <f>'Xã Thiệu Vận'!F35</f>
        <v>#DIV/0!</v>
      </c>
      <c r="G131" s="56">
        <f>'Xã Thiệu Vận'!G35</f>
        <v>0</v>
      </c>
      <c r="H131" s="58" t="e">
        <f>'Xã Thiệu Vận'!H35</f>
        <v>#DIV/0!</v>
      </c>
      <c r="I131" s="56">
        <f>'Xã Thiệu Vận'!I35</f>
        <v>0</v>
      </c>
      <c r="J131" s="58" t="e">
        <f>'Xã Thiệu Vận'!J35</f>
        <v>#DIV/0!</v>
      </c>
    </row>
    <row r="132" spans="1:10" ht="17.25" thickBot="1" x14ac:dyDescent="0.3">
      <c r="A132" s="16" t="s">
        <v>218</v>
      </c>
      <c r="B132" s="56">
        <f>'Xã Thiệu Trung'!B35</f>
        <v>0</v>
      </c>
      <c r="C132" s="56">
        <f>'Xã Thiệu Trung'!C35</f>
        <v>0</v>
      </c>
      <c r="D132" s="58" t="e">
        <f>'Xã Thiệu Trung'!D35</f>
        <v>#DIV/0!</v>
      </c>
      <c r="E132" s="56">
        <f>'Xã Thiệu Trung'!E35</f>
        <v>0</v>
      </c>
      <c r="F132" s="58" t="e">
        <f>'Xã Thiệu Trung'!F35</f>
        <v>#DIV/0!</v>
      </c>
      <c r="G132" s="56">
        <f>'Xã Thiệu Trung'!G35</f>
        <v>0</v>
      </c>
      <c r="H132" s="58" t="e">
        <f>'Xã Thiệu Trung'!H35</f>
        <v>#DIV/0!</v>
      </c>
      <c r="I132" s="56">
        <f>'Xã Thiệu Trung'!I35</f>
        <v>0</v>
      </c>
      <c r="J132" s="58" t="e">
        <f>'Xã Thiệu Trung'!J35</f>
        <v>#DIV/0!</v>
      </c>
    </row>
    <row r="133" spans="1:10" ht="17.25" thickBot="1" x14ac:dyDescent="0.3">
      <c r="A133" s="16" t="s">
        <v>219</v>
      </c>
      <c r="B133" s="56">
        <f>'TT Thiệu Hóa'!B35</f>
        <v>0</v>
      </c>
      <c r="C133" s="56">
        <f>'TT Thiệu Hóa'!C35</f>
        <v>0</v>
      </c>
      <c r="D133" s="58" t="e">
        <f>'TT Thiệu Hóa'!D35</f>
        <v>#DIV/0!</v>
      </c>
      <c r="E133" s="56">
        <f>'TT Thiệu Hóa'!E35</f>
        <v>0</v>
      </c>
      <c r="F133" s="58" t="e">
        <f>'TT Thiệu Hóa'!F35</f>
        <v>#DIV/0!</v>
      </c>
      <c r="G133" s="56">
        <f>'TT Thiệu Hóa'!G35</f>
        <v>0</v>
      </c>
      <c r="H133" s="58" t="e">
        <f>'TT Thiệu Hóa'!H35</f>
        <v>#DIV/0!</v>
      </c>
      <c r="I133" s="56">
        <f>'TT Thiệu Hóa'!I35</f>
        <v>0</v>
      </c>
      <c r="J133" s="58" t="e">
        <f>'TT Thiệu Hóa'!J35</f>
        <v>#DIV/0!</v>
      </c>
    </row>
    <row r="134" spans="1:10" ht="17.25" thickBot="1" x14ac:dyDescent="0.3">
      <c r="A134" s="16" t="s">
        <v>220</v>
      </c>
      <c r="B134" s="56">
        <f>'Xã Thiệu Giao'!B35</f>
        <v>0</v>
      </c>
      <c r="C134" s="56">
        <f>'Xã Thiệu Giao'!C35</f>
        <v>0</v>
      </c>
      <c r="D134" s="58" t="e">
        <f>'Xã Thiệu Giao'!D35</f>
        <v>#DIV/0!</v>
      </c>
      <c r="E134" s="56">
        <f>'Xã Thiệu Giao'!E35</f>
        <v>0</v>
      </c>
      <c r="F134" s="58" t="e">
        <f>'Xã Thiệu Giao'!F35</f>
        <v>#DIV/0!</v>
      </c>
      <c r="G134" s="56">
        <f>'Xã Thiệu Giao'!G35</f>
        <v>0</v>
      </c>
      <c r="H134" s="58" t="e">
        <f>'Xã Thiệu Giao'!H35</f>
        <v>#DIV/0!</v>
      </c>
      <c r="I134" s="56">
        <f>'Xã Thiệu Giao'!I35</f>
        <v>0</v>
      </c>
      <c r="J134" s="58" t="e">
        <f>'Xã Thiệu Giao'!J35</f>
        <v>#DIV/0!</v>
      </c>
    </row>
    <row r="135" spans="1:10" ht="17.25" thickBot="1" x14ac:dyDescent="0.3">
      <c r="A135" s="16" t="s">
        <v>221</v>
      </c>
      <c r="B135" s="56">
        <f>'Tân Châu'!B35</f>
        <v>0</v>
      </c>
      <c r="C135" s="56">
        <f>'Tân Châu'!C35</f>
        <v>0</v>
      </c>
      <c r="D135" s="58" t="e">
        <f>'Tân Châu'!D35</f>
        <v>#DIV/0!</v>
      </c>
      <c r="E135" s="56">
        <f>'Tân Châu'!E35</f>
        <v>0</v>
      </c>
      <c r="F135" s="58" t="e">
        <f>'Tân Châu'!F35</f>
        <v>#DIV/0!</v>
      </c>
      <c r="G135" s="56">
        <f>'Tân Châu'!G35</f>
        <v>0</v>
      </c>
      <c r="H135" s="58" t="e">
        <f>'Tân Châu'!H35</f>
        <v>#DIV/0!</v>
      </c>
      <c r="I135" s="56">
        <f>'Tân Châu'!I35</f>
        <v>0</v>
      </c>
      <c r="J135" s="58" t="e">
        <f>'Tân Châu'!J35</f>
        <v>#DIV/0!</v>
      </c>
    </row>
    <row r="136" spans="1:10" ht="17.25" thickBot="1" x14ac:dyDescent="0.3">
      <c r="A136" s="16" t="s">
        <v>222</v>
      </c>
      <c r="B136" s="56">
        <f>'Xã Thiệu Ngọc'!B35</f>
        <v>0</v>
      </c>
      <c r="C136" s="56">
        <f>'Xã Thiệu Ngọc'!C35</f>
        <v>0</v>
      </c>
      <c r="D136" s="58" t="e">
        <f>'Xã Thiệu Ngọc'!D35</f>
        <v>#DIV/0!</v>
      </c>
      <c r="E136" s="56">
        <f>'Xã Thiệu Ngọc'!E35</f>
        <v>0</v>
      </c>
      <c r="F136" s="58" t="e">
        <f>'Xã Thiệu Ngọc'!F35</f>
        <v>#DIV/0!</v>
      </c>
      <c r="G136" s="56">
        <f>'Xã Thiệu Ngọc'!G35</f>
        <v>0</v>
      </c>
      <c r="H136" s="58" t="e">
        <f>'Xã Thiệu Ngọc'!H35</f>
        <v>#DIV/0!</v>
      </c>
      <c r="I136" s="56">
        <f>'Xã Thiệu Ngọc'!I35</f>
        <v>0</v>
      </c>
      <c r="J136" s="58" t="e">
        <f>'Xã Thiệu Ngọc'!J35</f>
        <v>#DIV/0!</v>
      </c>
    </row>
    <row r="137" spans="1:10" ht="17.25" thickBot="1" x14ac:dyDescent="0.3">
      <c r="A137" s="16" t="s">
        <v>223</v>
      </c>
      <c r="B137" s="56">
        <f>'Xã Thiệu Vũ'!B35</f>
        <v>0</v>
      </c>
      <c r="C137" s="56">
        <f>'Xã Thiệu Vũ'!C35</f>
        <v>0</v>
      </c>
      <c r="D137" s="58" t="e">
        <f>'Xã Thiệu Vũ'!D35</f>
        <v>#DIV/0!</v>
      </c>
      <c r="E137" s="56">
        <f>'Xã Thiệu Vũ'!E35</f>
        <v>0</v>
      </c>
      <c r="F137" s="58" t="e">
        <f>'Xã Thiệu Vũ'!F35</f>
        <v>#DIV/0!</v>
      </c>
      <c r="G137" s="56">
        <f>'Xã Thiệu Vũ'!G35</f>
        <v>0</v>
      </c>
      <c r="H137" s="58" t="e">
        <f>'Xã Thiệu Vũ'!H35</f>
        <v>#DIV/0!</v>
      </c>
      <c r="I137" s="56">
        <f>'Xã Thiệu Vũ'!I35</f>
        <v>0</v>
      </c>
      <c r="J137" s="58" t="e">
        <f>'Xã Thiệu Vũ'!J35</f>
        <v>#DIV/0!</v>
      </c>
    </row>
    <row r="138" spans="1:10" ht="17.25" thickBot="1" x14ac:dyDescent="0.3">
      <c r="A138" s="16" t="s">
        <v>224</v>
      </c>
      <c r="B138" s="56">
        <f>'Xã Thiệu Tiến'!B35</f>
        <v>0</v>
      </c>
      <c r="C138" s="56">
        <f>'Xã Thiệu Tiến'!C35</f>
        <v>0</v>
      </c>
      <c r="D138" s="58" t="e">
        <f>'Xã Thiệu Tiến'!D35</f>
        <v>#DIV/0!</v>
      </c>
      <c r="E138" s="56">
        <f>'Xã Thiệu Tiến'!E35</f>
        <v>0</v>
      </c>
      <c r="F138" s="58" t="e">
        <f>'Xã Thiệu Tiến'!F35</f>
        <v>#DIV/0!</v>
      </c>
      <c r="G138" s="56">
        <f>'Xã Thiệu Tiến'!G35</f>
        <v>0</v>
      </c>
      <c r="H138" s="58" t="e">
        <f>'Xã Thiệu Tiến'!H35</f>
        <v>#DIV/0!</v>
      </c>
      <c r="I138" s="56">
        <f>'Xã Thiệu Tiến'!I35</f>
        <v>0</v>
      </c>
      <c r="J138" s="58" t="e">
        <f>'Xã Thiệu Tiến'!J35</f>
        <v>#DIV/0!</v>
      </c>
    </row>
    <row r="139" spans="1:10" ht="17.25" thickBot="1" x14ac:dyDescent="0.3">
      <c r="A139" s="16" t="s">
        <v>225</v>
      </c>
      <c r="B139" s="56">
        <f>'Xã Thiệu Thành'!B35</f>
        <v>0</v>
      </c>
      <c r="C139" s="56">
        <f>'Xã Thiệu Thành'!C35</f>
        <v>0</v>
      </c>
      <c r="D139" s="58" t="e">
        <f>'Xã Thiệu Thành'!D35</f>
        <v>#DIV/0!</v>
      </c>
      <c r="E139" s="56">
        <f>'Xã Thiệu Thành'!E35</f>
        <v>0</v>
      </c>
      <c r="F139" s="58" t="e">
        <f>'Xã Thiệu Thành'!F35</f>
        <v>#DIV/0!</v>
      </c>
      <c r="G139" s="56">
        <f>'Xã Thiệu Thành'!G35</f>
        <v>0</v>
      </c>
      <c r="H139" s="58" t="e">
        <f>'Xã Thiệu Thành'!H35</f>
        <v>#DIV/0!</v>
      </c>
      <c r="I139" s="56">
        <f>'Xã Thiệu Thành'!I35</f>
        <v>0</v>
      </c>
      <c r="J139" s="58" t="e">
        <f>'Xã Thiệu Thành'!J35</f>
        <v>#DIV/0!</v>
      </c>
    </row>
    <row r="140" spans="1:10" ht="17.25" thickBot="1" x14ac:dyDescent="0.3">
      <c r="A140" s="16" t="s">
        <v>226</v>
      </c>
      <c r="B140" s="56">
        <f>'Xã Thiệu Công'!B35</f>
        <v>0</v>
      </c>
      <c r="C140" s="56">
        <f>'Xã Thiệu Công'!C35</f>
        <v>0</v>
      </c>
      <c r="D140" s="58" t="e">
        <f>'Xã Thiệu Công'!D35</f>
        <v>#DIV/0!</v>
      </c>
      <c r="E140" s="56">
        <f>'Xã Thiệu Công'!E35</f>
        <v>0</v>
      </c>
      <c r="F140" s="58" t="e">
        <f>'Xã Thiệu Công'!F35</f>
        <v>#DIV/0!</v>
      </c>
      <c r="G140" s="56">
        <f>'Xã Thiệu Công'!G35</f>
        <v>0</v>
      </c>
      <c r="H140" s="58" t="e">
        <f>'Xã Thiệu Công'!H35</f>
        <v>#DIV/0!</v>
      </c>
      <c r="I140" s="56">
        <f>'Xã Thiệu Công'!I35</f>
        <v>0</v>
      </c>
      <c r="J140" s="58" t="e">
        <f>'Xã Thiệu Công'!J35</f>
        <v>#DIV/0!</v>
      </c>
    </row>
    <row r="141" spans="1:10" ht="17.25" thickBot="1" x14ac:dyDescent="0.3">
      <c r="A141" s="16" t="s">
        <v>227</v>
      </c>
      <c r="B141" s="56">
        <f>'Xã Thiệu Phúc'!B35</f>
        <v>0</v>
      </c>
      <c r="C141" s="56">
        <f>'Xã Thiệu Phúc'!C35</f>
        <v>0</v>
      </c>
      <c r="D141" s="58" t="e">
        <f>'Xã Thiệu Phúc'!D35</f>
        <v>#DIV/0!</v>
      </c>
      <c r="E141" s="56">
        <f>'Xã Thiệu Phúc'!E35</f>
        <v>0</v>
      </c>
      <c r="F141" s="58" t="e">
        <f>'Xã Thiệu Phúc'!F35</f>
        <v>#DIV/0!</v>
      </c>
      <c r="G141" s="56">
        <f>'Xã Thiệu Phúc'!G35</f>
        <v>0</v>
      </c>
      <c r="H141" s="58" t="e">
        <f>'Xã Thiệu Phúc'!H35</f>
        <v>#DIV/0!</v>
      </c>
      <c r="I141" s="56">
        <f>'Xã Thiệu Phúc'!I35</f>
        <v>0</v>
      </c>
      <c r="J141" s="58" t="e">
        <f>'Xã Thiệu Phúc'!J35</f>
        <v>#DIV/0!</v>
      </c>
    </row>
    <row r="142" spans="1:10" ht="17.25" thickBot="1" x14ac:dyDescent="0.3">
      <c r="A142" s="16" t="s">
        <v>228</v>
      </c>
      <c r="B142" s="56">
        <f>'Xã Thiệu Phú'!B35</f>
        <v>0</v>
      </c>
      <c r="C142" s="56">
        <f>'Xã Thiệu Phú'!C35</f>
        <v>0</v>
      </c>
      <c r="D142" s="58" t="e">
        <f>'Xã Thiệu Phú'!D35</f>
        <v>#DIV/0!</v>
      </c>
      <c r="E142" s="56">
        <f>'Xã Thiệu Phú'!E35</f>
        <v>0</v>
      </c>
      <c r="F142" s="58" t="e">
        <f>'Xã Thiệu Phú'!F35</f>
        <v>#DIV/0!</v>
      </c>
      <c r="G142" s="56">
        <f>'Xã Thiệu Phú'!G35</f>
        <v>0</v>
      </c>
      <c r="H142" s="58" t="e">
        <f>'Xã Thiệu Phú'!H35</f>
        <v>#DIV/0!</v>
      </c>
      <c r="I142" s="56">
        <f>'Xã Thiệu Phú'!I35</f>
        <v>0</v>
      </c>
      <c r="J142" s="58" t="e">
        <f>'Xã Thiệu Phú'!J35</f>
        <v>#DIV/0!</v>
      </c>
    </row>
    <row r="143" spans="1:10" ht="17.25" thickBot="1" x14ac:dyDescent="0.3">
      <c r="A143" s="16" t="s">
        <v>229</v>
      </c>
      <c r="B143" s="56">
        <f>'Xã Thiệu Long'!B35</f>
        <v>0</v>
      </c>
      <c r="C143" s="56">
        <f>'Xã Thiệu Long'!C35</f>
        <v>0</v>
      </c>
      <c r="D143" s="58" t="e">
        <f>'Xã Thiệu Long'!D35</f>
        <v>#DIV/0!</v>
      </c>
      <c r="E143" s="56">
        <f>'Xã Thiệu Long'!E35</f>
        <v>0</v>
      </c>
      <c r="F143" s="58" t="e">
        <f>'Xã Thiệu Long'!F35</f>
        <v>#DIV/0!</v>
      </c>
      <c r="G143" s="56">
        <f>'Xã Thiệu Long'!G35</f>
        <v>0</v>
      </c>
      <c r="H143" s="58" t="e">
        <f>'Xã Thiệu Long'!H35</f>
        <v>#DIV/0!</v>
      </c>
      <c r="I143" s="56">
        <f>'Xã Thiệu Long'!I35</f>
        <v>0</v>
      </c>
      <c r="J143" s="58" t="e">
        <f>'Xã Thiệu Long'!J35</f>
        <v>#DIV/0!</v>
      </c>
    </row>
    <row r="144" spans="1:10" ht="33.75" thickBot="1" x14ac:dyDescent="0.3">
      <c r="A144" s="16" t="s">
        <v>230</v>
      </c>
      <c r="B144" s="56">
        <f>'Xã Thiệu Nguyên'!B35</f>
        <v>0</v>
      </c>
      <c r="C144" s="56">
        <f>'Xã Thiệu Nguyên'!C35</f>
        <v>0</v>
      </c>
      <c r="D144" s="58" t="e">
        <f>'Xã Thiệu Nguyên'!D35</f>
        <v>#DIV/0!</v>
      </c>
      <c r="E144" s="56">
        <f>'Xã Thiệu Nguyên'!E35</f>
        <v>0</v>
      </c>
      <c r="F144" s="58" t="e">
        <f>'Xã Thiệu Nguyên'!F35</f>
        <v>#DIV/0!</v>
      </c>
      <c r="G144" s="56">
        <f>'Xã Thiệu Nguyên'!G35</f>
        <v>0</v>
      </c>
      <c r="H144" s="58" t="e">
        <f>'Xã Thiệu Nguyên'!H35</f>
        <v>#DIV/0!</v>
      </c>
      <c r="I144" s="56">
        <f>'Xã Thiệu Nguyên'!I35</f>
        <v>0</v>
      </c>
      <c r="J144" s="58" t="e">
        <f>'Xã Thiệu Nguyên'!J35</f>
        <v>#DIV/0!</v>
      </c>
    </row>
    <row r="145" spans="1:14" ht="17.25" thickBot="1" x14ac:dyDescent="0.3">
      <c r="A145" s="16" t="s">
        <v>231</v>
      </c>
      <c r="B145" s="56">
        <f>'Xã Thiệu Duy'!B35</f>
        <v>0</v>
      </c>
      <c r="C145" s="56">
        <f>'Xã Thiệu Duy'!C35</f>
        <v>0</v>
      </c>
      <c r="D145" s="58" t="e">
        <f>'Xã Thiệu Duy'!D35</f>
        <v>#DIV/0!</v>
      </c>
      <c r="E145" s="56">
        <f>'Xã Thiệu Duy'!E35</f>
        <v>0</v>
      </c>
      <c r="F145" s="58" t="e">
        <f>'Xã Thiệu Duy'!F35</f>
        <v>#DIV/0!</v>
      </c>
      <c r="G145" s="56">
        <f>'Xã Thiệu Duy'!G35</f>
        <v>0</v>
      </c>
      <c r="H145" s="58" t="e">
        <f>'Xã Thiệu Duy'!H35</f>
        <v>#DIV/0!</v>
      </c>
      <c r="I145" s="56">
        <f>'Xã Thiệu Duy'!I35</f>
        <v>0</v>
      </c>
      <c r="J145" s="58" t="e">
        <f>'Xã Thiệu Duy'!J35</f>
        <v>#DIV/0!</v>
      </c>
    </row>
    <row r="146" spans="1:14" ht="17.25" thickBot="1" x14ac:dyDescent="0.3">
      <c r="A146" s="16" t="s">
        <v>232</v>
      </c>
      <c r="B146" s="56">
        <f>'Xã Thiệu Giang'!B35</f>
        <v>0</v>
      </c>
      <c r="C146" s="56">
        <f>'Xã Thiệu Giang'!C35</f>
        <v>0</v>
      </c>
      <c r="D146" s="58" t="e">
        <f>'Xã Thiệu Giang'!D35</f>
        <v>#DIV/0!</v>
      </c>
      <c r="E146" s="56">
        <f>'Xã Thiệu Giang'!E35</f>
        <v>0</v>
      </c>
      <c r="F146" s="58" t="e">
        <f>'Xã Thiệu Giang'!F35</f>
        <v>#DIV/0!</v>
      </c>
      <c r="G146" s="56">
        <f>'Xã Thiệu Giang'!G35</f>
        <v>0</v>
      </c>
      <c r="H146" s="58" t="e">
        <f>'Xã Thiệu Giang'!H35</f>
        <v>#DIV/0!</v>
      </c>
      <c r="I146" s="56">
        <f>'Xã Thiệu Giang'!I35</f>
        <v>0</v>
      </c>
      <c r="J146" s="58" t="e">
        <f>'Xã Thiệu Giang'!J35</f>
        <v>#DIV/0!</v>
      </c>
    </row>
    <row r="147" spans="1:14" ht="17.25" thickBot="1" x14ac:dyDescent="0.3">
      <c r="A147" s="16" t="s">
        <v>233</v>
      </c>
      <c r="B147" s="56">
        <f>'Xã Thiệu Hợp'!B35</f>
        <v>0</v>
      </c>
      <c r="C147" s="56">
        <f>'Xã Thiệu Hợp'!C35</f>
        <v>0</v>
      </c>
      <c r="D147" s="58" t="e">
        <f>'Xã Thiệu Hợp'!D35</f>
        <v>#DIV/0!</v>
      </c>
      <c r="E147" s="56">
        <f>'Xã Thiệu Hợp'!E35</f>
        <v>0</v>
      </c>
      <c r="F147" s="58" t="e">
        <f>'Xã Thiệu Hợp'!F35</f>
        <v>#DIV/0!</v>
      </c>
      <c r="G147" s="56">
        <f>'Xã Thiệu Hợp'!G35</f>
        <v>0</v>
      </c>
      <c r="H147" s="58" t="e">
        <f>'Xã Thiệu Hợp'!H35</f>
        <v>#DIV/0!</v>
      </c>
      <c r="I147" s="56">
        <f>'Xã Thiệu Hợp'!I35</f>
        <v>0</v>
      </c>
      <c r="J147" s="58" t="e">
        <f>'Xã Thiệu Hợp'!J35</f>
        <v>#DIV/0!</v>
      </c>
    </row>
    <row r="148" spans="1:14" ht="17.25" thickBot="1" x14ac:dyDescent="0.3">
      <c r="A148" s="16" t="s">
        <v>234</v>
      </c>
      <c r="B148" s="56">
        <f>'Xã Thiệu Thịnh'!B35</f>
        <v>0</v>
      </c>
      <c r="C148" s="56">
        <f>'Xã Thiệu Thịnh'!C35</f>
        <v>0</v>
      </c>
      <c r="D148" s="58" t="e">
        <f>'Xã Thiệu Thịnh'!D35</f>
        <v>#DIV/0!</v>
      </c>
      <c r="E148" s="56">
        <f>'Xã Thiệu Thịnh'!E35</f>
        <v>0</v>
      </c>
      <c r="F148" s="58" t="e">
        <f>'Xã Thiệu Thịnh'!F35</f>
        <v>#DIV/0!</v>
      </c>
      <c r="G148" s="56">
        <f>'Xã Thiệu Thịnh'!G35</f>
        <v>0</v>
      </c>
      <c r="H148" s="58" t="e">
        <f>'Xã Thiệu Thịnh'!H35</f>
        <v>#DIV/0!</v>
      </c>
      <c r="I148" s="56">
        <f>'Xã Thiệu Thịnh'!I35</f>
        <v>0</v>
      </c>
      <c r="J148" s="58" t="e">
        <f>'Xã Thiệu Thịnh'!J35</f>
        <v>#DIV/0!</v>
      </c>
    </row>
    <row r="149" spans="1:14" ht="17.25" thickBot="1" x14ac:dyDescent="0.3">
      <c r="A149" s="16" t="s">
        <v>235</v>
      </c>
      <c r="B149" s="56">
        <f>'Xã Thiệu Quang'!B35</f>
        <v>0</v>
      </c>
      <c r="C149" s="56">
        <f>'Xã Thiệu Quang'!C35</f>
        <v>0</v>
      </c>
      <c r="D149" s="58" t="e">
        <f>'Xã Thiệu Quang'!D35</f>
        <v>#DIV/0!</v>
      </c>
      <c r="E149" s="56">
        <f>'Xã Thiệu Quang'!E35</f>
        <v>0</v>
      </c>
      <c r="F149" s="58" t="e">
        <f>'Xã Thiệu Quang'!F35</f>
        <v>#DIV/0!</v>
      </c>
      <c r="G149" s="56">
        <f>'Xã Thiệu Quang'!G35</f>
        <v>0</v>
      </c>
      <c r="H149" s="58" t="e">
        <f>'Xã Thiệu Quang'!H35</f>
        <v>#DIV/0!</v>
      </c>
      <c r="I149" s="56">
        <f>'Xã Thiệu Quang'!I35</f>
        <v>0</v>
      </c>
      <c r="J149" s="58" t="e">
        <f>'Xã Thiệu Quang'!J35</f>
        <v>#DIV/0!</v>
      </c>
    </row>
    <row r="150" spans="1:14" s="14" customFormat="1" ht="32.25" thickBot="1" x14ac:dyDescent="0.3">
      <c r="A150" s="98" t="s">
        <v>113</v>
      </c>
      <c r="B150" s="102"/>
      <c r="C150" s="102"/>
      <c r="D150" s="102"/>
      <c r="E150" s="57">
        <f>SUM(E151:E156)</f>
        <v>0</v>
      </c>
      <c r="F150" s="78" t="e">
        <f>E150/C117</f>
        <v>#DIV/0!</v>
      </c>
      <c r="G150" s="57">
        <f>SUM(G151:G156)</f>
        <v>0</v>
      </c>
      <c r="H150" s="78" t="e">
        <f>G150/E150</f>
        <v>#DIV/0!</v>
      </c>
      <c r="I150" s="57">
        <f>SUM(I151:I156)</f>
        <v>0</v>
      </c>
      <c r="J150" s="78" t="e">
        <f>I150/G150</f>
        <v>#DIV/0!</v>
      </c>
    </row>
    <row r="151" spans="1:14" ht="17.25" thickBot="1" x14ac:dyDescent="0.3">
      <c r="A151" s="3" t="s">
        <v>236</v>
      </c>
      <c r="B151" s="102"/>
      <c r="C151" s="102"/>
      <c r="D151" s="102"/>
      <c r="E151" s="96"/>
      <c r="F151" s="102"/>
      <c r="G151" s="96"/>
      <c r="H151" s="58" t="e">
        <f t="shared" ref="H151:H156" si="11">G151/E151</f>
        <v>#DIV/0!</v>
      </c>
      <c r="I151" s="43"/>
      <c r="J151" s="58" t="e">
        <f t="shared" ref="J151:J156" si="12">I151/G151</f>
        <v>#DIV/0!</v>
      </c>
    </row>
    <row r="152" spans="1:14" ht="17.25" thickBot="1" x14ac:dyDescent="0.3">
      <c r="A152" s="3" t="s">
        <v>100</v>
      </c>
      <c r="B152" s="102"/>
      <c r="C152" s="102"/>
      <c r="D152" s="102"/>
      <c r="E152" s="96"/>
      <c r="F152" s="102"/>
      <c r="G152" s="96"/>
      <c r="H152" s="58" t="e">
        <f t="shared" si="11"/>
        <v>#DIV/0!</v>
      </c>
      <c r="I152" s="43"/>
      <c r="J152" s="58" t="e">
        <f t="shared" si="12"/>
        <v>#DIV/0!</v>
      </c>
    </row>
    <row r="153" spans="1:14" ht="17.25" thickBot="1" x14ac:dyDescent="0.3">
      <c r="A153" s="3" t="s">
        <v>101</v>
      </c>
      <c r="B153" s="102"/>
      <c r="C153" s="102"/>
      <c r="D153" s="102"/>
      <c r="E153" s="96"/>
      <c r="F153" s="102"/>
      <c r="G153" s="96"/>
      <c r="H153" s="58" t="e">
        <f t="shared" si="11"/>
        <v>#DIV/0!</v>
      </c>
      <c r="I153" s="43"/>
      <c r="J153" s="58" t="e">
        <f t="shared" si="12"/>
        <v>#DIV/0!</v>
      </c>
    </row>
    <row r="154" spans="1:14" ht="17.25" thickBot="1" x14ac:dyDescent="0.3">
      <c r="A154" s="3" t="s">
        <v>102</v>
      </c>
      <c r="B154" s="102"/>
      <c r="C154" s="102"/>
      <c r="D154" s="102"/>
      <c r="E154" s="96"/>
      <c r="F154" s="102"/>
      <c r="G154" s="96"/>
      <c r="H154" s="58" t="e">
        <f t="shared" si="11"/>
        <v>#DIV/0!</v>
      </c>
      <c r="I154" s="43"/>
      <c r="J154" s="58" t="e">
        <f>I154/G154</f>
        <v>#DIV/0!</v>
      </c>
    </row>
    <row r="155" spans="1:14" ht="17.25" thickBot="1" x14ac:dyDescent="0.3">
      <c r="A155" s="3" t="s">
        <v>103</v>
      </c>
      <c r="B155" s="102"/>
      <c r="C155" s="102"/>
      <c r="D155" s="102"/>
      <c r="E155" s="96"/>
      <c r="F155" s="102"/>
      <c r="G155" s="96"/>
      <c r="H155" s="58" t="e">
        <f t="shared" si="11"/>
        <v>#DIV/0!</v>
      </c>
      <c r="I155" s="43"/>
      <c r="J155" s="58" t="e">
        <f t="shared" si="12"/>
        <v>#DIV/0!</v>
      </c>
    </row>
    <row r="156" spans="1:14" ht="17.25" thickBot="1" x14ac:dyDescent="0.3">
      <c r="A156" s="3" t="s">
        <v>104</v>
      </c>
      <c r="B156" s="102"/>
      <c r="C156" s="102"/>
      <c r="D156" s="102"/>
      <c r="E156" s="96"/>
      <c r="F156" s="102"/>
      <c r="G156" s="96"/>
      <c r="H156" s="58" t="e">
        <f t="shared" si="11"/>
        <v>#DIV/0!</v>
      </c>
      <c r="I156" s="43"/>
      <c r="J156" s="58" t="e">
        <f t="shared" si="12"/>
        <v>#DIV/0!</v>
      </c>
    </row>
    <row r="157" spans="1:14" s="14" customFormat="1" ht="16.5" x14ac:dyDescent="0.25">
      <c r="A157" s="8"/>
      <c r="B157" s="2"/>
      <c r="C157" s="2"/>
      <c r="D157" s="2"/>
      <c r="E157" s="2"/>
      <c r="F157" s="2"/>
      <c r="G157" s="2"/>
      <c r="H157" s="2"/>
      <c r="K157" s="2"/>
      <c r="L157" s="2"/>
    </row>
    <row r="158" spans="1:14" ht="17.25" customHeight="1" x14ac:dyDescent="0.25">
      <c r="A158" s="7" t="s">
        <v>190</v>
      </c>
      <c r="B158" s="14"/>
      <c r="C158" s="14"/>
      <c r="D158" s="14"/>
      <c r="E158" s="14"/>
      <c r="F158" s="9"/>
      <c r="G158" s="9"/>
      <c r="H158" s="9"/>
      <c r="I158" s="9"/>
      <c r="J158" s="9"/>
      <c r="K158" s="9"/>
      <c r="L158" s="9"/>
    </row>
    <row r="159" spans="1:14" ht="17.25" customHeight="1" thickBot="1" x14ac:dyDescent="0.3">
      <c r="A159" s="7"/>
      <c r="B159" s="63"/>
      <c r="C159" s="63"/>
      <c r="D159" s="63"/>
      <c r="E159" s="63"/>
      <c r="F159" s="9"/>
      <c r="G159" s="9"/>
      <c r="H159" s="9"/>
      <c r="I159" s="9"/>
      <c r="J159" s="9"/>
      <c r="K159" s="9"/>
      <c r="L159" s="9"/>
    </row>
    <row r="160" spans="1:14" ht="27" customHeight="1" thickBot="1" x14ac:dyDescent="0.3">
      <c r="A160" s="129"/>
      <c r="B160" s="136" t="s">
        <v>7</v>
      </c>
      <c r="C160" s="137"/>
      <c r="D160" s="137"/>
      <c r="E160" s="137"/>
      <c r="F160" s="137"/>
      <c r="G160" s="137"/>
      <c r="H160" s="137"/>
      <c r="I160" s="137"/>
      <c r="J160" s="137"/>
      <c r="K160" s="137"/>
      <c r="L160" s="137"/>
      <c r="M160" s="137"/>
      <c r="N160" s="138"/>
    </row>
    <row r="161" spans="1:14" ht="75" customHeight="1" thickBot="1" x14ac:dyDescent="0.3">
      <c r="A161" s="130"/>
      <c r="B161" s="150" t="s">
        <v>108</v>
      </c>
      <c r="C161" s="152" t="s">
        <v>176</v>
      </c>
      <c r="D161" s="153"/>
      <c r="E161" s="152" t="s">
        <v>178</v>
      </c>
      <c r="F161" s="153"/>
      <c r="G161" s="152" t="s">
        <v>177</v>
      </c>
      <c r="H161" s="153"/>
      <c r="I161" s="152" t="s">
        <v>184</v>
      </c>
      <c r="J161" s="153"/>
      <c r="K161" s="152" t="s">
        <v>185</v>
      </c>
      <c r="L161" s="153"/>
      <c r="M161" s="152" t="s">
        <v>186</v>
      </c>
      <c r="N161" s="153"/>
    </row>
    <row r="162" spans="1:14" ht="17.25" thickBot="1" x14ac:dyDescent="0.3">
      <c r="A162" s="139"/>
      <c r="B162" s="151"/>
      <c r="C162" s="111" t="s">
        <v>53</v>
      </c>
      <c r="D162" s="111" t="s">
        <v>54</v>
      </c>
      <c r="E162" s="111" t="s">
        <v>53</v>
      </c>
      <c r="F162" s="111" t="s">
        <v>54</v>
      </c>
      <c r="G162" s="111" t="s">
        <v>53</v>
      </c>
      <c r="H162" s="111" t="s">
        <v>54</v>
      </c>
      <c r="I162" s="111" t="s">
        <v>53</v>
      </c>
      <c r="J162" s="111" t="s">
        <v>54</v>
      </c>
      <c r="K162" s="88" t="s">
        <v>53</v>
      </c>
      <c r="L162" s="88" t="s">
        <v>54</v>
      </c>
      <c r="M162" s="112" t="s">
        <v>53</v>
      </c>
      <c r="N162" s="112" t="s">
        <v>54</v>
      </c>
    </row>
    <row r="163" spans="1:14" ht="17.25" thickBot="1" x14ac:dyDescent="0.3">
      <c r="A163" s="97" t="s">
        <v>6</v>
      </c>
      <c r="B163" s="57">
        <f>B170</f>
        <v>0</v>
      </c>
      <c r="C163" s="57">
        <f>C69</f>
        <v>0</v>
      </c>
      <c r="D163" s="113" t="e">
        <f>D69</f>
        <v>#DIV/0!</v>
      </c>
      <c r="E163" s="57">
        <f>E170+E196+E164</f>
        <v>0</v>
      </c>
      <c r="F163" s="78" t="e">
        <f>E163/C163</f>
        <v>#DIV/0!</v>
      </c>
      <c r="G163" s="57">
        <f>G170+G196+G164</f>
        <v>0</v>
      </c>
      <c r="H163" s="78" t="e">
        <f>G163/E163</f>
        <v>#DIV/0!</v>
      </c>
      <c r="I163" s="57">
        <f>I170+I196+I164</f>
        <v>0</v>
      </c>
      <c r="J163" s="78" t="e">
        <f>I163/G163</f>
        <v>#DIV/0!</v>
      </c>
      <c r="K163" s="57">
        <f>K170+K196+K164</f>
        <v>0</v>
      </c>
      <c r="L163" s="78" t="e">
        <f>K163/E163</f>
        <v>#DIV/0!</v>
      </c>
      <c r="M163" s="57">
        <f>M170+M196+M164</f>
        <v>0</v>
      </c>
      <c r="N163" s="78" t="e">
        <f>M163/E163</f>
        <v>#DIV/0!</v>
      </c>
    </row>
    <row r="164" spans="1:14" ht="32.25" thickBot="1" x14ac:dyDescent="0.3">
      <c r="A164" s="99" t="s">
        <v>97</v>
      </c>
      <c r="B164" s="100"/>
      <c r="C164" s="100"/>
      <c r="D164" s="100"/>
      <c r="E164" s="57">
        <f>SUM(E165:E169)</f>
        <v>0</v>
      </c>
      <c r="F164" s="78" t="e">
        <f>E164/C163</f>
        <v>#DIV/0!</v>
      </c>
      <c r="G164" s="57">
        <f>SUM(G165:G169)</f>
        <v>0</v>
      </c>
      <c r="H164" s="78" t="e">
        <f>G164/E164</f>
        <v>#DIV/0!</v>
      </c>
      <c r="I164" s="57">
        <f>SUM(I165:I169)</f>
        <v>0</v>
      </c>
      <c r="J164" s="78" t="e">
        <f>I164/G164</f>
        <v>#DIV/0!</v>
      </c>
      <c r="K164" s="57">
        <f>SUM(K165:K169)</f>
        <v>0</v>
      </c>
      <c r="L164" s="78" t="e">
        <f>K164/E164</f>
        <v>#DIV/0!</v>
      </c>
      <c r="M164" s="57">
        <f>SUM(M165:M169)</f>
        <v>0</v>
      </c>
      <c r="N164" s="78" t="e">
        <f>M164/E164</f>
        <v>#DIV/0!</v>
      </c>
    </row>
    <row r="165" spans="1:14" ht="17.25" thickBot="1" x14ac:dyDescent="0.3">
      <c r="A165" s="3" t="s">
        <v>99</v>
      </c>
      <c r="B165" s="100"/>
      <c r="C165" s="100"/>
      <c r="D165" s="100"/>
      <c r="E165" s="96"/>
      <c r="F165" s="100"/>
      <c r="G165" s="43"/>
      <c r="H165" s="58" t="e">
        <f>G165/E165</f>
        <v>#DIV/0!</v>
      </c>
      <c r="I165" s="43"/>
      <c r="J165" s="58" t="e">
        <f t="shared" ref="J165:J169" si="13">I165/G165</f>
        <v>#DIV/0!</v>
      </c>
      <c r="K165" s="43"/>
      <c r="L165" s="58" t="e">
        <f t="shared" ref="L165:L170" si="14">K165/E165</f>
        <v>#DIV/0!</v>
      </c>
      <c r="M165" s="43"/>
      <c r="N165" s="58" t="e">
        <f>M165/E165</f>
        <v>#DIV/0!</v>
      </c>
    </row>
    <row r="166" spans="1:14" ht="17.25" thickBot="1" x14ac:dyDescent="0.3">
      <c r="A166" s="3" t="s">
        <v>100</v>
      </c>
      <c r="B166" s="100"/>
      <c r="C166" s="100"/>
      <c r="D166" s="100"/>
      <c r="E166" s="96"/>
      <c r="F166" s="100"/>
      <c r="G166" s="43"/>
      <c r="H166" s="58" t="e">
        <f>G166/E166</f>
        <v>#DIV/0!</v>
      </c>
      <c r="I166" s="43"/>
      <c r="J166" s="58" t="e">
        <f t="shared" si="13"/>
        <v>#DIV/0!</v>
      </c>
      <c r="K166" s="43"/>
      <c r="L166" s="58" t="e">
        <f t="shared" si="14"/>
        <v>#DIV/0!</v>
      </c>
      <c r="M166" s="43"/>
      <c r="N166" s="58" t="e">
        <f t="shared" ref="N166:N169" si="15">M166/E166</f>
        <v>#DIV/0!</v>
      </c>
    </row>
    <row r="167" spans="1:14" ht="17.25" thickBot="1" x14ac:dyDescent="0.3">
      <c r="A167" s="3" t="s">
        <v>101</v>
      </c>
      <c r="B167" s="100"/>
      <c r="C167" s="100"/>
      <c r="D167" s="100"/>
      <c r="E167" s="96"/>
      <c r="F167" s="100"/>
      <c r="G167" s="43"/>
      <c r="H167" s="58" t="e">
        <f t="shared" ref="H167:H169" si="16">G167/E167</f>
        <v>#DIV/0!</v>
      </c>
      <c r="I167" s="43"/>
      <c r="J167" s="58" t="e">
        <f t="shared" si="13"/>
        <v>#DIV/0!</v>
      </c>
      <c r="K167" s="43"/>
      <c r="L167" s="58" t="e">
        <f t="shared" si="14"/>
        <v>#DIV/0!</v>
      </c>
      <c r="M167" s="43"/>
      <c r="N167" s="58" t="e">
        <f t="shared" si="15"/>
        <v>#DIV/0!</v>
      </c>
    </row>
    <row r="168" spans="1:14" ht="17.25" thickBot="1" x14ac:dyDescent="0.3">
      <c r="A168" s="3" t="s">
        <v>102</v>
      </c>
      <c r="B168" s="100"/>
      <c r="C168" s="100"/>
      <c r="D168" s="100"/>
      <c r="E168" s="96"/>
      <c r="F168" s="100"/>
      <c r="G168" s="43"/>
      <c r="H168" s="58" t="e">
        <f t="shared" si="16"/>
        <v>#DIV/0!</v>
      </c>
      <c r="I168" s="43"/>
      <c r="J168" s="58" t="e">
        <f t="shared" si="13"/>
        <v>#DIV/0!</v>
      </c>
      <c r="K168" s="43"/>
      <c r="L168" s="58" t="e">
        <f t="shared" si="14"/>
        <v>#DIV/0!</v>
      </c>
      <c r="M168" s="43"/>
      <c r="N168" s="58" t="e">
        <f t="shared" si="15"/>
        <v>#DIV/0!</v>
      </c>
    </row>
    <row r="169" spans="1:14" ht="17.25" thickBot="1" x14ac:dyDescent="0.3">
      <c r="A169" s="3" t="s">
        <v>103</v>
      </c>
      <c r="B169" s="100"/>
      <c r="C169" s="100"/>
      <c r="D169" s="100"/>
      <c r="E169" s="96"/>
      <c r="F169" s="100"/>
      <c r="G169" s="43"/>
      <c r="H169" s="58" t="e">
        <f t="shared" si="16"/>
        <v>#DIV/0!</v>
      </c>
      <c r="I169" s="43"/>
      <c r="J169" s="58" t="e">
        <f t="shared" si="13"/>
        <v>#DIV/0!</v>
      </c>
      <c r="K169" s="43"/>
      <c r="L169" s="58" t="e">
        <f t="shared" si="14"/>
        <v>#DIV/0!</v>
      </c>
      <c r="M169" s="43"/>
      <c r="N169" s="58" t="e">
        <f t="shared" si="15"/>
        <v>#DIV/0!</v>
      </c>
    </row>
    <row r="170" spans="1:14" s="14" customFormat="1" ht="32.25" thickBot="1" x14ac:dyDescent="0.3">
      <c r="A170" s="98" t="s">
        <v>98</v>
      </c>
      <c r="B170" s="57">
        <f>SUM(B171:B194)</f>
        <v>0</v>
      </c>
      <c r="C170" s="57">
        <f>SUM(C171:C194)</f>
        <v>0</v>
      </c>
      <c r="D170" s="113" t="e">
        <f>D163</f>
        <v>#DIV/0!</v>
      </c>
      <c r="E170" s="57">
        <f>SUM(E171:E194)</f>
        <v>0</v>
      </c>
      <c r="F170" s="78" t="e">
        <f>E170/C163</f>
        <v>#DIV/0!</v>
      </c>
      <c r="G170" s="57">
        <f>SUM(G171:G194)</f>
        <v>0</v>
      </c>
      <c r="H170" s="78" t="e">
        <f>G170/E170</f>
        <v>#DIV/0!</v>
      </c>
      <c r="I170" s="57">
        <f>SUM(I171:I194)</f>
        <v>0</v>
      </c>
      <c r="J170" s="78" t="e">
        <f>I170/G170</f>
        <v>#DIV/0!</v>
      </c>
      <c r="K170" s="57">
        <f>SUM(K171:K194)</f>
        <v>0</v>
      </c>
      <c r="L170" s="78" t="e">
        <f t="shared" si="14"/>
        <v>#DIV/0!</v>
      </c>
      <c r="M170" s="57">
        <f>SUM(M171:M194)</f>
        <v>0</v>
      </c>
      <c r="N170" s="78" t="e">
        <f>M170/E170</f>
        <v>#DIV/0!</v>
      </c>
    </row>
    <row r="171" spans="1:14" ht="17.25" thickBot="1" x14ac:dyDescent="0.3">
      <c r="A171" s="16" t="s">
        <v>211</v>
      </c>
      <c r="B171" s="56">
        <f>'Xã Thiệu Toán'!B40</f>
        <v>0</v>
      </c>
      <c r="C171" s="56">
        <f>'Xã Thiệu Toán'!C40</f>
        <v>0</v>
      </c>
      <c r="D171" s="58" t="e">
        <f>'Xã Thiệu Toán'!D40</f>
        <v>#DIV/0!</v>
      </c>
      <c r="E171" s="56">
        <f>'Xã Thiệu Toán'!E40</f>
        <v>0</v>
      </c>
      <c r="F171" s="58" t="e">
        <f>'Xã Thiệu Toán'!F40</f>
        <v>#DIV/0!</v>
      </c>
      <c r="G171" s="56">
        <f>'Xã Thiệu Toán'!G40</f>
        <v>0</v>
      </c>
      <c r="H171" s="58" t="e">
        <f>'Xã Thiệu Toán'!H40</f>
        <v>#DIV/0!</v>
      </c>
      <c r="I171" s="56">
        <f>'Xã Thiệu Toán'!I40</f>
        <v>0</v>
      </c>
      <c r="J171" s="58" t="e">
        <f>'Xã Thiệu Toán'!J40</f>
        <v>#DIV/0!</v>
      </c>
      <c r="K171" s="56">
        <f>'Xã Thiệu Toán'!K40</f>
        <v>0</v>
      </c>
      <c r="L171" s="58" t="e">
        <f>'Xã Thiệu Toán'!L40</f>
        <v>#DIV/0!</v>
      </c>
      <c r="M171" s="56">
        <f>'Xã Thiệu Toán'!M40</f>
        <v>0</v>
      </c>
      <c r="N171" s="58" t="e">
        <f>'Xã Thiệu Toán'!N40</f>
        <v>#DIV/0!</v>
      </c>
    </row>
    <row r="172" spans="1:14" ht="17.25" thickBot="1" x14ac:dyDescent="0.3">
      <c r="A172" s="16" t="s">
        <v>212</v>
      </c>
      <c r="B172" s="56">
        <f>'Xã Thiệu Chính'!B40</f>
        <v>0</v>
      </c>
      <c r="C172" s="56">
        <f>'Xã Thiệu Chính'!C40</f>
        <v>0</v>
      </c>
      <c r="D172" s="58" t="e">
        <f>'Xã Thiệu Chính'!D40</f>
        <v>#DIV/0!</v>
      </c>
      <c r="E172" s="56">
        <f>'Xã Thiệu Chính'!E40</f>
        <v>0</v>
      </c>
      <c r="F172" s="58" t="e">
        <f>'Xã Thiệu Chính'!F40</f>
        <v>#DIV/0!</v>
      </c>
      <c r="G172" s="56">
        <f>'Xã Thiệu Chính'!G40</f>
        <v>0</v>
      </c>
      <c r="H172" s="58" t="e">
        <f>'Xã Thiệu Chính'!H40</f>
        <v>#DIV/0!</v>
      </c>
      <c r="I172" s="56">
        <f>'Xã Thiệu Chính'!I40</f>
        <v>0</v>
      </c>
      <c r="J172" s="58" t="e">
        <f>'Xã Thiệu Chính'!J40</f>
        <v>#DIV/0!</v>
      </c>
      <c r="K172" s="56">
        <f>'Xã Thiệu Chính'!K40</f>
        <v>0</v>
      </c>
      <c r="L172" s="58" t="e">
        <f>'Xã Thiệu Chính'!L40</f>
        <v>#DIV/0!</v>
      </c>
      <c r="M172" s="56">
        <f>'Xã Thiệu Chính'!M40</f>
        <v>0</v>
      </c>
      <c r="N172" s="58" t="e">
        <f>'Xã Thiệu Chính'!N40</f>
        <v>#DIV/0!</v>
      </c>
    </row>
    <row r="173" spans="1:14" ht="17.25" thickBot="1" x14ac:dyDescent="0.3">
      <c r="A173" s="16" t="s">
        <v>213</v>
      </c>
      <c r="B173" s="56">
        <f>'Xã Thiệu Hòa'!B40</f>
        <v>0</v>
      </c>
      <c r="C173" s="56">
        <f>'Xã Thiệu Hòa'!C40</f>
        <v>0</v>
      </c>
      <c r="D173" s="58" t="e">
        <f>'Xã Thiệu Hòa'!D40</f>
        <v>#DIV/0!</v>
      </c>
      <c r="E173" s="56">
        <f>'Xã Thiệu Hòa'!E40</f>
        <v>0</v>
      </c>
      <c r="F173" s="58" t="e">
        <f>'Xã Thiệu Hòa'!F40</f>
        <v>#DIV/0!</v>
      </c>
      <c r="G173" s="56">
        <f>'Xã Thiệu Hòa'!G40</f>
        <v>0</v>
      </c>
      <c r="H173" s="58" t="e">
        <f>'Xã Thiệu Hòa'!H40</f>
        <v>#DIV/0!</v>
      </c>
      <c r="I173" s="56">
        <f>'Xã Thiệu Hòa'!I40</f>
        <v>0</v>
      </c>
      <c r="J173" s="58" t="e">
        <f>'Xã Thiệu Hòa'!J40</f>
        <v>#DIV/0!</v>
      </c>
      <c r="K173" s="56">
        <f>'Xã Thiệu Hòa'!K40</f>
        <v>0</v>
      </c>
      <c r="L173" s="58" t="e">
        <f>'Xã Thiệu Hòa'!L40</f>
        <v>#DIV/0!</v>
      </c>
      <c r="M173" s="56">
        <f>'Xã Thiệu Hòa'!M40</f>
        <v>0</v>
      </c>
      <c r="N173" s="58" t="e">
        <f>'Xã Thiệu Hòa'!N40</f>
        <v>#DIV/0!</v>
      </c>
    </row>
    <row r="174" spans="1:14" ht="17.25" thickBot="1" x14ac:dyDescent="0.3">
      <c r="A174" s="16" t="s">
        <v>214</v>
      </c>
      <c r="B174" s="56">
        <f>'Xã Minh Tâm'!B40</f>
        <v>0</v>
      </c>
      <c r="C174" s="56">
        <f>'Xã Minh Tâm'!C40</f>
        <v>0</v>
      </c>
      <c r="D174" s="58" t="e">
        <f>'Xã Minh Tâm'!D40</f>
        <v>#DIV/0!</v>
      </c>
      <c r="E174" s="56">
        <f>'Xã Minh Tâm'!E40</f>
        <v>0</v>
      </c>
      <c r="F174" s="58" t="e">
        <f>'Xã Minh Tâm'!F40</f>
        <v>#DIV/0!</v>
      </c>
      <c r="G174" s="56">
        <f>'Xã Minh Tâm'!G40</f>
        <v>0</v>
      </c>
      <c r="H174" s="58" t="e">
        <f>'Xã Minh Tâm'!H40</f>
        <v>#DIV/0!</v>
      </c>
      <c r="I174" s="56">
        <f>'Xã Minh Tâm'!I40</f>
        <v>0</v>
      </c>
      <c r="J174" s="58" t="e">
        <f>'Xã Minh Tâm'!J40</f>
        <v>#DIV/0!</v>
      </c>
      <c r="K174" s="56">
        <f>'Xã Minh Tâm'!K40</f>
        <v>0</v>
      </c>
      <c r="L174" s="58" t="e">
        <f>'Xã Minh Tâm'!L40</f>
        <v>#DIV/0!</v>
      </c>
      <c r="M174" s="56">
        <f>'Xã Minh Tâm'!M40</f>
        <v>0</v>
      </c>
      <c r="N174" s="58" t="e">
        <f>'Xã Minh Tâm'!N40</f>
        <v>#DIV/0!</v>
      </c>
    </row>
    <row r="175" spans="1:14" ht="17.25" thickBot="1" x14ac:dyDescent="0.3">
      <c r="A175" s="16" t="s">
        <v>215</v>
      </c>
      <c r="B175" s="56">
        <f>'Xã Thiệu Viên '!B40</f>
        <v>0</v>
      </c>
      <c r="C175" s="56">
        <f>'Xã Thiệu Viên '!C40</f>
        <v>0</v>
      </c>
      <c r="D175" s="58" t="e">
        <f>'Xã Thiệu Viên '!D40</f>
        <v>#DIV/0!</v>
      </c>
      <c r="E175" s="56">
        <f>'Xã Thiệu Viên '!E40</f>
        <v>0</v>
      </c>
      <c r="F175" s="58" t="e">
        <f>'Xã Thiệu Viên '!F40</f>
        <v>#DIV/0!</v>
      </c>
      <c r="G175" s="56">
        <f>'Xã Thiệu Viên '!G40</f>
        <v>0</v>
      </c>
      <c r="H175" s="58" t="e">
        <f>'Xã Thiệu Viên '!H40</f>
        <v>#DIV/0!</v>
      </c>
      <c r="I175" s="56">
        <f>'Xã Thiệu Viên '!I40</f>
        <v>0</v>
      </c>
      <c r="J175" s="58" t="e">
        <f>'Xã Thiệu Viên '!J40</f>
        <v>#DIV/0!</v>
      </c>
      <c r="K175" s="56">
        <f>'Xã Thiệu Viên '!K40</f>
        <v>0</v>
      </c>
      <c r="L175" s="58" t="e">
        <f>'Xã Thiệu Viên '!L40</f>
        <v>#DIV/0!</v>
      </c>
      <c r="M175" s="56">
        <f>'Xã Thiệu Viên '!M40</f>
        <v>0</v>
      </c>
      <c r="N175" s="58" t="e">
        <f>'Xã Thiệu Viên '!N40</f>
        <v>#DIV/0!</v>
      </c>
    </row>
    <row r="176" spans="1:14" ht="17.25" thickBot="1" x14ac:dyDescent="0.3">
      <c r="A176" s="16" t="s">
        <v>216</v>
      </c>
      <c r="B176" s="56">
        <f>'Xã Thiệu Lý'!B40</f>
        <v>0</v>
      </c>
      <c r="C176" s="56">
        <f>'Xã Thiệu Lý'!C40</f>
        <v>0</v>
      </c>
      <c r="D176" s="58" t="e">
        <f>'Xã Thiệu Lý'!D40</f>
        <v>#DIV/0!</v>
      </c>
      <c r="E176" s="56">
        <f>'Xã Thiệu Lý'!E40</f>
        <v>0</v>
      </c>
      <c r="F176" s="58" t="e">
        <f>'Xã Thiệu Lý'!F40</f>
        <v>#DIV/0!</v>
      </c>
      <c r="G176" s="56">
        <f>'Xã Thiệu Lý'!G40</f>
        <v>0</v>
      </c>
      <c r="H176" s="58" t="e">
        <f>'Xã Thiệu Lý'!H40</f>
        <v>#DIV/0!</v>
      </c>
      <c r="I176" s="56">
        <f>'Xã Thiệu Lý'!I40</f>
        <v>0</v>
      </c>
      <c r="J176" s="58" t="e">
        <f>'Xã Thiệu Lý'!J40</f>
        <v>#DIV/0!</v>
      </c>
      <c r="K176" s="56">
        <f>'Xã Thiệu Lý'!K40</f>
        <v>0</v>
      </c>
      <c r="L176" s="58" t="e">
        <f>'Xã Thiệu Lý'!L40</f>
        <v>#DIV/0!</v>
      </c>
      <c r="M176" s="56">
        <f>'Xã Thiệu Lý'!M40</f>
        <v>0</v>
      </c>
      <c r="N176" s="58" t="e">
        <f>'Xã Thiệu Lý'!N40</f>
        <v>#DIV/0!</v>
      </c>
    </row>
    <row r="177" spans="1:14" ht="17.25" thickBot="1" x14ac:dyDescent="0.3">
      <c r="A177" s="16" t="s">
        <v>217</v>
      </c>
      <c r="B177" s="56">
        <f>'Xã Thiệu Vận'!B40</f>
        <v>0</v>
      </c>
      <c r="C177" s="56">
        <f>'Xã Thiệu Vận'!C40</f>
        <v>0</v>
      </c>
      <c r="D177" s="58" t="e">
        <f>'Xã Thiệu Vận'!D40</f>
        <v>#DIV/0!</v>
      </c>
      <c r="E177" s="56">
        <f>'Xã Thiệu Vận'!E40</f>
        <v>0</v>
      </c>
      <c r="F177" s="58" t="e">
        <f>'Xã Thiệu Vận'!F40</f>
        <v>#DIV/0!</v>
      </c>
      <c r="G177" s="56">
        <f>'Xã Thiệu Vận'!G40</f>
        <v>0</v>
      </c>
      <c r="H177" s="58" t="e">
        <f>'Xã Thiệu Vận'!H40</f>
        <v>#DIV/0!</v>
      </c>
      <c r="I177" s="56">
        <f>'Xã Thiệu Vận'!I40</f>
        <v>0</v>
      </c>
      <c r="J177" s="58" t="e">
        <f>'Xã Thiệu Vận'!J40</f>
        <v>#DIV/0!</v>
      </c>
      <c r="K177" s="56">
        <f>'Xã Thiệu Vận'!K40</f>
        <v>0</v>
      </c>
      <c r="L177" s="58" t="e">
        <f>'Xã Thiệu Vận'!L40</f>
        <v>#DIV/0!</v>
      </c>
      <c r="M177" s="56">
        <f>'Xã Thiệu Vận'!M40</f>
        <v>0</v>
      </c>
      <c r="N177" s="58" t="e">
        <f>'Xã Thiệu Vận'!N40</f>
        <v>#DIV/0!</v>
      </c>
    </row>
    <row r="178" spans="1:14" ht="17.25" thickBot="1" x14ac:dyDescent="0.3">
      <c r="A178" s="16" t="s">
        <v>218</v>
      </c>
      <c r="B178" s="56">
        <f>'Xã Thiệu Trung'!B40</f>
        <v>0</v>
      </c>
      <c r="C178" s="56">
        <f>'Xã Thiệu Trung'!C40</f>
        <v>0</v>
      </c>
      <c r="D178" s="58" t="e">
        <f>'Xã Thiệu Trung'!D40</f>
        <v>#DIV/0!</v>
      </c>
      <c r="E178" s="56">
        <f>'Xã Thiệu Trung'!E40</f>
        <v>0</v>
      </c>
      <c r="F178" s="58" t="e">
        <f>'Xã Thiệu Trung'!F40</f>
        <v>#DIV/0!</v>
      </c>
      <c r="G178" s="56">
        <f>'Xã Thiệu Trung'!G40</f>
        <v>0</v>
      </c>
      <c r="H178" s="58" t="e">
        <f>'Xã Thiệu Trung'!H40</f>
        <v>#DIV/0!</v>
      </c>
      <c r="I178" s="56">
        <f>'Xã Thiệu Trung'!I40</f>
        <v>0</v>
      </c>
      <c r="J178" s="58" t="e">
        <f>'Xã Thiệu Trung'!J40</f>
        <v>#DIV/0!</v>
      </c>
      <c r="K178" s="56">
        <f>'Xã Thiệu Trung'!K40</f>
        <v>0</v>
      </c>
      <c r="L178" s="58" t="e">
        <f>'Xã Thiệu Trung'!L40</f>
        <v>#DIV/0!</v>
      </c>
      <c r="M178" s="56">
        <f>'Xã Thiệu Trung'!M40</f>
        <v>0</v>
      </c>
      <c r="N178" s="58" t="e">
        <f>'Xã Thiệu Trung'!N40</f>
        <v>#DIV/0!</v>
      </c>
    </row>
    <row r="179" spans="1:14" ht="17.25" thickBot="1" x14ac:dyDescent="0.3">
      <c r="A179" s="16" t="s">
        <v>219</v>
      </c>
      <c r="B179" s="56">
        <f>'TT Thiệu Hóa'!B40</f>
        <v>0</v>
      </c>
      <c r="C179" s="56">
        <f>'TT Thiệu Hóa'!C40</f>
        <v>0</v>
      </c>
      <c r="D179" s="58" t="e">
        <f>'TT Thiệu Hóa'!D40</f>
        <v>#DIV/0!</v>
      </c>
      <c r="E179" s="56">
        <f>'TT Thiệu Hóa'!E40</f>
        <v>0</v>
      </c>
      <c r="F179" s="58" t="e">
        <f>'TT Thiệu Hóa'!F40</f>
        <v>#DIV/0!</v>
      </c>
      <c r="G179" s="56">
        <f>'TT Thiệu Hóa'!G40</f>
        <v>0</v>
      </c>
      <c r="H179" s="58" t="e">
        <f>'TT Thiệu Hóa'!H40</f>
        <v>#DIV/0!</v>
      </c>
      <c r="I179" s="56">
        <f>'TT Thiệu Hóa'!I40</f>
        <v>0</v>
      </c>
      <c r="J179" s="58" t="e">
        <f>'TT Thiệu Hóa'!J40</f>
        <v>#DIV/0!</v>
      </c>
      <c r="K179" s="56">
        <f>'TT Thiệu Hóa'!K40</f>
        <v>0</v>
      </c>
      <c r="L179" s="58" t="e">
        <f>'TT Thiệu Hóa'!L40</f>
        <v>#DIV/0!</v>
      </c>
      <c r="M179" s="56">
        <f>'TT Thiệu Hóa'!M40</f>
        <v>0</v>
      </c>
      <c r="N179" s="58" t="e">
        <f>'TT Thiệu Hóa'!N40</f>
        <v>#DIV/0!</v>
      </c>
    </row>
    <row r="180" spans="1:14" ht="17.25" thickBot="1" x14ac:dyDescent="0.3">
      <c r="A180" s="16" t="s">
        <v>220</v>
      </c>
      <c r="B180" s="56">
        <f>'Xã Thiệu Giao'!B40</f>
        <v>0</v>
      </c>
      <c r="C180" s="56">
        <f>'Xã Thiệu Giao'!C40</f>
        <v>0</v>
      </c>
      <c r="D180" s="58" t="e">
        <f>'Xã Thiệu Giao'!D40</f>
        <v>#DIV/0!</v>
      </c>
      <c r="E180" s="56">
        <f>'Xã Thiệu Giao'!E40</f>
        <v>0</v>
      </c>
      <c r="F180" s="58" t="e">
        <f>'Xã Thiệu Giao'!F40</f>
        <v>#DIV/0!</v>
      </c>
      <c r="G180" s="56">
        <f>'Xã Thiệu Giao'!G40</f>
        <v>0</v>
      </c>
      <c r="H180" s="58" t="e">
        <f>'Xã Thiệu Giao'!H40</f>
        <v>#DIV/0!</v>
      </c>
      <c r="I180" s="56">
        <f>'Xã Thiệu Giao'!I40</f>
        <v>0</v>
      </c>
      <c r="J180" s="58" t="e">
        <f>'Xã Thiệu Giao'!J40</f>
        <v>#DIV/0!</v>
      </c>
      <c r="K180" s="56">
        <f>'Xã Thiệu Giao'!K40</f>
        <v>0</v>
      </c>
      <c r="L180" s="58" t="e">
        <f>'Xã Thiệu Giao'!L40</f>
        <v>#DIV/0!</v>
      </c>
      <c r="M180" s="56">
        <f>'Xã Thiệu Giao'!M40</f>
        <v>0</v>
      </c>
      <c r="N180" s="58" t="e">
        <f>'Xã Thiệu Giao'!N40</f>
        <v>#DIV/0!</v>
      </c>
    </row>
    <row r="181" spans="1:14" ht="17.25" thickBot="1" x14ac:dyDescent="0.3">
      <c r="A181" s="16" t="s">
        <v>221</v>
      </c>
      <c r="B181" s="56">
        <f>'Tân Châu'!B40</f>
        <v>0</v>
      </c>
      <c r="C181" s="56">
        <f>'Tân Châu'!C40</f>
        <v>0</v>
      </c>
      <c r="D181" s="58" t="e">
        <f>'Tân Châu'!D40</f>
        <v>#DIV/0!</v>
      </c>
      <c r="E181" s="56">
        <f>'Tân Châu'!E40</f>
        <v>0</v>
      </c>
      <c r="F181" s="58" t="e">
        <f>'Tân Châu'!F40</f>
        <v>#DIV/0!</v>
      </c>
      <c r="G181" s="56">
        <f>'Tân Châu'!G40</f>
        <v>0</v>
      </c>
      <c r="H181" s="58" t="e">
        <f>'Tân Châu'!H40</f>
        <v>#DIV/0!</v>
      </c>
      <c r="I181" s="56">
        <f>'Tân Châu'!I40</f>
        <v>0</v>
      </c>
      <c r="J181" s="58" t="e">
        <f>'Tân Châu'!J40</f>
        <v>#DIV/0!</v>
      </c>
      <c r="K181" s="56">
        <f>'Tân Châu'!K40</f>
        <v>0</v>
      </c>
      <c r="L181" s="58" t="e">
        <f>'Tân Châu'!L40</f>
        <v>#DIV/0!</v>
      </c>
      <c r="M181" s="56">
        <f>'Tân Châu'!M40</f>
        <v>0</v>
      </c>
      <c r="N181" s="58" t="e">
        <f>'Tân Châu'!N40</f>
        <v>#DIV/0!</v>
      </c>
    </row>
    <row r="182" spans="1:14" ht="17.25" thickBot="1" x14ac:dyDescent="0.3">
      <c r="A182" s="16" t="s">
        <v>222</v>
      </c>
      <c r="B182" s="56">
        <f>'Xã Thiệu Ngọc'!B40</f>
        <v>0</v>
      </c>
      <c r="C182" s="56">
        <f>'Xã Thiệu Ngọc'!C40</f>
        <v>0</v>
      </c>
      <c r="D182" s="58" t="e">
        <f>'Xã Thiệu Ngọc'!D40</f>
        <v>#DIV/0!</v>
      </c>
      <c r="E182" s="56">
        <f>'Xã Thiệu Ngọc'!E40</f>
        <v>0</v>
      </c>
      <c r="F182" s="58" t="e">
        <f>'Xã Thiệu Ngọc'!F40</f>
        <v>#DIV/0!</v>
      </c>
      <c r="G182" s="56">
        <f>'Xã Thiệu Ngọc'!G40</f>
        <v>0</v>
      </c>
      <c r="H182" s="58" t="e">
        <f>'Xã Thiệu Ngọc'!H40</f>
        <v>#DIV/0!</v>
      </c>
      <c r="I182" s="56">
        <f>'Xã Thiệu Ngọc'!I40</f>
        <v>0</v>
      </c>
      <c r="J182" s="58" t="e">
        <f>'Xã Thiệu Ngọc'!J40</f>
        <v>#DIV/0!</v>
      </c>
      <c r="K182" s="56">
        <f>'Xã Thiệu Ngọc'!K40</f>
        <v>0</v>
      </c>
      <c r="L182" s="58" t="e">
        <f>'Xã Thiệu Ngọc'!L40</f>
        <v>#DIV/0!</v>
      </c>
      <c r="M182" s="56">
        <f>'Xã Thiệu Ngọc'!M40</f>
        <v>0</v>
      </c>
      <c r="N182" s="58" t="e">
        <f>'Xã Thiệu Ngọc'!N40</f>
        <v>#DIV/0!</v>
      </c>
    </row>
    <row r="183" spans="1:14" ht="17.25" thickBot="1" x14ac:dyDescent="0.3">
      <c r="A183" s="16" t="s">
        <v>223</v>
      </c>
      <c r="B183" s="56">
        <f>'Xã Thiệu Vũ'!B40</f>
        <v>0</v>
      </c>
      <c r="C183" s="56">
        <f>'Xã Thiệu Vũ'!C40</f>
        <v>0</v>
      </c>
      <c r="D183" s="58" t="e">
        <f>'Xã Thiệu Vũ'!D40</f>
        <v>#DIV/0!</v>
      </c>
      <c r="E183" s="56">
        <f>'Xã Thiệu Vũ'!E40</f>
        <v>0</v>
      </c>
      <c r="F183" s="58" t="e">
        <f>'Xã Thiệu Vũ'!F40</f>
        <v>#DIV/0!</v>
      </c>
      <c r="G183" s="56">
        <f>'Xã Thiệu Vũ'!G40</f>
        <v>0</v>
      </c>
      <c r="H183" s="58" t="e">
        <f>'Xã Thiệu Vũ'!H40</f>
        <v>#DIV/0!</v>
      </c>
      <c r="I183" s="56">
        <f>'Xã Thiệu Vũ'!I40</f>
        <v>0</v>
      </c>
      <c r="J183" s="58" t="e">
        <f>'Xã Thiệu Vũ'!J40</f>
        <v>#DIV/0!</v>
      </c>
      <c r="K183" s="56">
        <f>'Xã Thiệu Vũ'!K40</f>
        <v>0</v>
      </c>
      <c r="L183" s="58" t="e">
        <f>'Xã Thiệu Vũ'!L40</f>
        <v>#DIV/0!</v>
      </c>
      <c r="M183" s="56">
        <f>'Xã Thiệu Vũ'!M40</f>
        <v>0</v>
      </c>
      <c r="N183" s="58" t="e">
        <f>'Xã Thiệu Vũ'!N40</f>
        <v>#DIV/0!</v>
      </c>
    </row>
    <row r="184" spans="1:14" ht="17.25" thickBot="1" x14ac:dyDescent="0.3">
      <c r="A184" s="16" t="s">
        <v>224</v>
      </c>
      <c r="B184" s="56">
        <f>'Xã Thiệu Tiến'!B40</f>
        <v>0</v>
      </c>
      <c r="C184" s="56">
        <f>'Xã Thiệu Tiến'!C40</f>
        <v>0</v>
      </c>
      <c r="D184" s="58" t="e">
        <f>'Xã Thiệu Tiến'!D40</f>
        <v>#DIV/0!</v>
      </c>
      <c r="E184" s="56">
        <f>'Xã Thiệu Tiến'!E40</f>
        <v>0</v>
      </c>
      <c r="F184" s="58" t="e">
        <f>'Xã Thiệu Tiến'!F40</f>
        <v>#DIV/0!</v>
      </c>
      <c r="G184" s="56">
        <f>'Xã Thiệu Tiến'!G40</f>
        <v>0</v>
      </c>
      <c r="H184" s="58" t="e">
        <f>'Xã Thiệu Tiến'!H40</f>
        <v>#DIV/0!</v>
      </c>
      <c r="I184" s="56">
        <f>'Xã Thiệu Tiến'!I40</f>
        <v>0</v>
      </c>
      <c r="J184" s="58" t="e">
        <f>'Xã Thiệu Tiến'!J40</f>
        <v>#DIV/0!</v>
      </c>
      <c r="K184" s="56">
        <f>'Xã Thiệu Tiến'!K40</f>
        <v>0</v>
      </c>
      <c r="L184" s="58" t="e">
        <f>'Xã Thiệu Tiến'!L40</f>
        <v>#DIV/0!</v>
      </c>
      <c r="M184" s="56">
        <f>'Xã Thiệu Tiến'!M40</f>
        <v>0</v>
      </c>
      <c r="N184" s="58" t="e">
        <f>'Xã Thiệu Tiến'!N40</f>
        <v>#DIV/0!</v>
      </c>
    </row>
    <row r="185" spans="1:14" ht="17.25" thickBot="1" x14ac:dyDescent="0.3">
      <c r="A185" s="16" t="s">
        <v>225</v>
      </c>
      <c r="B185" s="56">
        <f>'Xã Thiệu Thành'!B40</f>
        <v>0</v>
      </c>
      <c r="C185" s="56">
        <f>'Xã Thiệu Thành'!C40</f>
        <v>0</v>
      </c>
      <c r="D185" s="58" t="e">
        <f>'Xã Thiệu Thành'!D40</f>
        <v>#DIV/0!</v>
      </c>
      <c r="E185" s="56">
        <f>'Xã Thiệu Thành'!E40</f>
        <v>0</v>
      </c>
      <c r="F185" s="58" t="e">
        <f>'Xã Thiệu Thành'!F40</f>
        <v>#DIV/0!</v>
      </c>
      <c r="G185" s="56">
        <f>'Xã Thiệu Thành'!G40</f>
        <v>0</v>
      </c>
      <c r="H185" s="58" t="e">
        <f>'Xã Thiệu Thành'!H40</f>
        <v>#DIV/0!</v>
      </c>
      <c r="I185" s="56">
        <f>'Xã Thiệu Thành'!I40</f>
        <v>0</v>
      </c>
      <c r="J185" s="58" t="e">
        <f>'Xã Thiệu Thành'!J40</f>
        <v>#DIV/0!</v>
      </c>
      <c r="K185" s="56">
        <f>'Xã Thiệu Thành'!K40</f>
        <v>0</v>
      </c>
      <c r="L185" s="58" t="e">
        <f>'Xã Thiệu Thành'!L40</f>
        <v>#DIV/0!</v>
      </c>
      <c r="M185" s="56">
        <f>'Xã Thiệu Thành'!M40</f>
        <v>0</v>
      </c>
      <c r="N185" s="58" t="e">
        <f>'Xã Thiệu Thành'!N40</f>
        <v>#DIV/0!</v>
      </c>
    </row>
    <row r="186" spans="1:14" ht="17.25" thickBot="1" x14ac:dyDescent="0.3">
      <c r="A186" s="16" t="s">
        <v>226</v>
      </c>
      <c r="B186" s="56">
        <f>'Xã Thiệu Công'!B40</f>
        <v>0</v>
      </c>
      <c r="C186" s="56">
        <f>'Xã Thiệu Công'!C40</f>
        <v>0</v>
      </c>
      <c r="D186" s="58" t="e">
        <f>'Xã Thiệu Công'!D40</f>
        <v>#DIV/0!</v>
      </c>
      <c r="E186" s="56">
        <f>'Xã Thiệu Công'!E40</f>
        <v>0</v>
      </c>
      <c r="F186" s="58" t="e">
        <f>'Xã Thiệu Công'!F40</f>
        <v>#DIV/0!</v>
      </c>
      <c r="G186" s="56">
        <f>'Xã Thiệu Công'!G40</f>
        <v>0</v>
      </c>
      <c r="H186" s="58" t="e">
        <f>'Xã Thiệu Công'!H40</f>
        <v>#DIV/0!</v>
      </c>
      <c r="I186" s="56">
        <f>'Xã Thiệu Công'!I40</f>
        <v>0</v>
      </c>
      <c r="J186" s="58" t="e">
        <f>'Xã Thiệu Công'!J40</f>
        <v>#DIV/0!</v>
      </c>
      <c r="K186" s="56">
        <f>'Xã Thiệu Công'!K40</f>
        <v>0</v>
      </c>
      <c r="L186" s="58" t="e">
        <f>'Xã Thiệu Công'!L40</f>
        <v>#DIV/0!</v>
      </c>
      <c r="M186" s="56">
        <f>'Xã Thiệu Công'!M40</f>
        <v>0</v>
      </c>
      <c r="N186" s="58" t="e">
        <f>'Xã Thiệu Công'!N40</f>
        <v>#DIV/0!</v>
      </c>
    </row>
    <row r="187" spans="1:14" ht="17.25" thickBot="1" x14ac:dyDescent="0.3">
      <c r="A187" s="16" t="s">
        <v>227</v>
      </c>
      <c r="B187" s="56">
        <f>'Xã Thiệu Phúc'!B40</f>
        <v>0</v>
      </c>
      <c r="C187" s="56">
        <f>'Xã Thiệu Phúc'!C40</f>
        <v>0</v>
      </c>
      <c r="D187" s="58" t="e">
        <f>'Xã Thiệu Phúc'!D40</f>
        <v>#DIV/0!</v>
      </c>
      <c r="E187" s="56">
        <f>'Xã Thiệu Phúc'!E40</f>
        <v>0</v>
      </c>
      <c r="F187" s="58" t="e">
        <f>'Xã Thiệu Phúc'!F40</f>
        <v>#DIV/0!</v>
      </c>
      <c r="G187" s="56">
        <f>'Xã Thiệu Phúc'!G40</f>
        <v>0</v>
      </c>
      <c r="H187" s="58" t="e">
        <f>'Xã Thiệu Phúc'!H40</f>
        <v>#DIV/0!</v>
      </c>
      <c r="I187" s="56">
        <f>'Xã Thiệu Phúc'!I40</f>
        <v>0</v>
      </c>
      <c r="J187" s="58" t="e">
        <f>'Xã Thiệu Phúc'!J40</f>
        <v>#DIV/0!</v>
      </c>
      <c r="K187" s="56">
        <f>'Xã Thiệu Phúc'!K40</f>
        <v>0</v>
      </c>
      <c r="L187" s="58" t="e">
        <f>'Xã Thiệu Phúc'!L40</f>
        <v>#DIV/0!</v>
      </c>
      <c r="M187" s="56">
        <f>'Xã Thiệu Phúc'!M40</f>
        <v>0</v>
      </c>
      <c r="N187" s="58" t="e">
        <f>'Xã Thiệu Phúc'!N40</f>
        <v>#DIV/0!</v>
      </c>
    </row>
    <row r="188" spans="1:14" ht="17.25" thickBot="1" x14ac:dyDescent="0.3">
      <c r="A188" s="16" t="s">
        <v>228</v>
      </c>
      <c r="B188" s="56">
        <f>'Xã Thiệu Phú'!B40</f>
        <v>0</v>
      </c>
      <c r="C188" s="56">
        <f>'Xã Thiệu Phú'!C40</f>
        <v>0</v>
      </c>
      <c r="D188" s="58" t="e">
        <f>'Xã Thiệu Phú'!D40</f>
        <v>#DIV/0!</v>
      </c>
      <c r="E188" s="56">
        <f>'Xã Thiệu Phú'!E40</f>
        <v>0</v>
      </c>
      <c r="F188" s="58" t="e">
        <f>'Xã Thiệu Phú'!F40</f>
        <v>#DIV/0!</v>
      </c>
      <c r="G188" s="56">
        <f>'Xã Thiệu Phú'!G40</f>
        <v>0</v>
      </c>
      <c r="H188" s="58" t="e">
        <f>'Xã Thiệu Phú'!H40</f>
        <v>#DIV/0!</v>
      </c>
      <c r="I188" s="56">
        <f>'Xã Thiệu Phú'!I40</f>
        <v>0</v>
      </c>
      <c r="J188" s="58" t="e">
        <f>'Xã Thiệu Phú'!J40</f>
        <v>#DIV/0!</v>
      </c>
      <c r="K188" s="56">
        <f>'Xã Thiệu Phú'!K40</f>
        <v>0</v>
      </c>
      <c r="L188" s="58" t="e">
        <f>'Xã Thiệu Phú'!L40</f>
        <v>#DIV/0!</v>
      </c>
      <c r="M188" s="56">
        <f>'Xã Thiệu Phú'!M40</f>
        <v>0</v>
      </c>
      <c r="N188" s="58" t="e">
        <f>'Xã Thiệu Phú'!N40</f>
        <v>#DIV/0!</v>
      </c>
    </row>
    <row r="189" spans="1:14" ht="17.25" thickBot="1" x14ac:dyDescent="0.3">
      <c r="A189" s="16" t="s">
        <v>229</v>
      </c>
      <c r="B189" s="56">
        <f>'Xã Thiệu Long'!B40</f>
        <v>0</v>
      </c>
      <c r="C189" s="56">
        <f>'Xã Thiệu Long'!C40</f>
        <v>0</v>
      </c>
      <c r="D189" s="58" t="e">
        <f>'Xã Thiệu Long'!D40</f>
        <v>#DIV/0!</v>
      </c>
      <c r="E189" s="56">
        <f>'Xã Thiệu Long'!E40</f>
        <v>0</v>
      </c>
      <c r="F189" s="58" t="e">
        <f>'Xã Thiệu Long'!F40</f>
        <v>#DIV/0!</v>
      </c>
      <c r="G189" s="56">
        <f>'Xã Thiệu Long'!G40</f>
        <v>0</v>
      </c>
      <c r="H189" s="58" t="e">
        <f>'Xã Thiệu Long'!H40</f>
        <v>#DIV/0!</v>
      </c>
      <c r="I189" s="56">
        <f>'Xã Thiệu Long'!I40</f>
        <v>0</v>
      </c>
      <c r="J189" s="58" t="e">
        <f>'Xã Thiệu Long'!J40</f>
        <v>#DIV/0!</v>
      </c>
      <c r="K189" s="56">
        <f>'Xã Thiệu Long'!K40</f>
        <v>0</v>
      </c>
      <c r="L189" s="58" t="e">
        <f>'Xã Thiệu Long'!L40</f>
        <v>#DIV/0!</v>
      </c>
      <c r="M189" s="56">
        <f>'Xã Thiệu Long'!M40</f>
        <v>0</v>
      </c>
      <c r="N189" s="58" t="e">
        <f>'Xã Thiệu Long'!N40</f>
        <v>#DIV/0!</v>
      </c>
    </row>
    <row r="190" spans="1:14" ht="33.75" thickBot="1" x14ac:dyDescent="0.3">
      <c r="A190" s="16" t="s">
        <v>230</v>
      </c>
      <c r="B190" s="56">
        <f>'Xã Thiệu Nguyên'!B40</f>
        <v>0</v>
      </c>
      <c r="C190" s="56">
        <f>'Xã Thiệu Nguyên'!C40</f>
        <v>0</v>
      </c>
      <c r="D190" s="58" t="e">
        <f>'Xã Thiệu Nguyên'!D40</f>
        <v>#DIV/0!</v>
      </c>
      <c r="E190" s="56">
        <f>'Xã Thiệu Nguyên'!E40</f>
        <v>0</v>
      </c>
      <c r="F190" s="58" t="e">
        <f>'Xã Thiệu Nguyên'!F40</f>
        <v>#DIV/0!</v>
      </c>
      <c r="G190" s="56">
        <f>'Xã Thiệu Nguyên'!G40</f>
        <v>0</v>
      </c>
      <c r="H190" s="58" t="e">
        <f>'Xã Thiệu Nguyên'!H40</f>
        <v>#DIV/0!</v>
      </c>
      <c r="I190" s="56">
        <f>'Xã Thiệu Nguyên'!I40</f>
        <v>0</v>
      </c>
      <c r="J190" s="58" t="e">
        <f>'Xã Thiệu Nguyên'!J40</f>
        <v>#DIV/0!</v>
      </c>
      <c r="K190" s="56">
        <f>'Xã Thiệu Nguyên'!K40</f>
        <v>0</v>
      </c>
      <c r="L190" s="58" t="e">
        <f>'Xã Thiệu Nguyên'!L40</f>
        <v>#DIV/0!</v>
      </c>
      <c r="M190" s="56">
        <f>'Xã Thiệu Nguyên'!M40</f>
        <v>0</v>
      </c>
      <c r="N190" s="58" t="e">
        <f>'Xã Thiệu Nguyên'!N40</f>
        <v>#DIV/0!</v>
      </c>
    </row>
    <row r="191" spans="1:14" ht="17.25" thickBot="1" x14ac:dyDescent="0.3">
      <c r="A191" s="16" t="s">
        <v>231</v>
      </c>
      <c r="B191" s="56">
        <f>'Xã Thiệu Duy'!B40</f>
        <v>0</v>
      </c>
      <c r="C191" s="56">
        <f>'Xã Thiệu Duy'!C40</f>
        <v>0</v>
      </c>
      <c r="D191" s="58" t="e">
        <f>'Xã Thiệu Duy'!D40</f>
        <v>#DIV/0!</v>
      </c>
      <c r="E191" s="56">
        <f>'Xã Thiệu Duy'!E40</f>
        <v>0</v>
      </c>
      <c r="F191" s="58" t="e">
        <f>'Xã Thiệu Duy'!F40</f>
        <v>#DIV/0!</v>
      </c>
      <c r="G191" s="56">
        <f>'Xã Thiệu Duy'!G40</f>
        <v>0</v>
      </c>
      <c r="H191" s="58" t="e">
        <f>'Xã Thiệu Duy'!H40</f>
        <v>#DIV/0!</v>
      </c>
      <c r="I191" s="56">
        <f>'Xã Thiệu Duy'!I40</f>
        <v>0</v>
      </c>
      <c r="J191" s="58" t="e">
        <f>'Xã Thiệu Duy'!J40</f>
        <v>#DIV/0!</v>
      </c>
      <c r="K191" s="56">
        <f>'Xã Thiệu Duy'!K40</f>
        <v>0</v>
      </c>
      <c r="L191" s="58" t="e">
        <f>'Xã Thiệu Duy'!L40</f>
        <v>#DIV/0!</v>
      </c>
      <c r="M191" s="56">
        <f>'Xã Thiệu Duy'!M40</f>
        <v>0</v>
      </c>
      <c r="N191" s="58" t="e">
        <f>'Xã Thiệu Duy'!N40</f>
        <v>#DIV/0!</v>
      </c>
    </row>
    <row r="192" spans="1:14" ht="17.25" thickBot="1" x14ac:dyDescent="0.3">
      <c r="A192" s="16" t="s">
        <v>232</v>
      </c>
      <c r="B192" s="56">
        <f>'Xã Thiệu Giang'!B40</f>
        <v>0</v>
      </c>
      <c r="C192" s="56">
        <f>'Xã Thiệu Giang'!C40</f>
        <v>0</v>
      </c>
      <c r="D192" s="58" t="e">
        <f>'Xã Thiệu Giang'!D40</f>
        <v>#DIV/0!</v>
      </c>
      <c r="E192" s="56">
        <f>'Xã Thiệu Giang'!E40</f>
        <v>0</v>
      </c>
      <c r="F192" s="58" t="e">
        <f>'Xã Thiệu Giang'!F40</f>
        <v>#DIV/0!</v>
      </c>
      <c r="G192" s="56">
        <f>'Xã Thiệu Giang'!G40</f>
        <v>0</v>
      </c>
      <c r="H192" s="58" t="e">
        <f>'Xã Thiệu Giang'!H40</f>
        <v>#DIV/0!</v>
      </c>
      <c r="I192" s="56">
        <f>'Xã Thiệu Giang'!I40</f>
        <v>0</v>
      </c>
      <c r="J192" s="58" t="e">
        <f>'Xã Thiệu Giang'!J40</f>
        <v>#DIV/0!</v>
      </c>
      <c r="K192" s="56">
        <f>'Xã Thiệu Giang'!K40</f>
        <v>0</v>
      </c>
      <c r="L192" s="58" t="e">
        <f>'Xã Thiệu Giang'!L40</f>
        <v>#DIV/0!</v>
      </c>
      <c r="M192" s="56">
        <f>'Xã Thiệu Giang'!M40</f>
        <v>0</v>
      </c>
      <c r="N192" s="58" t="e">
        <f>'Xã Thiệu Giang'!N40</f>
        <v>#DIV/0!</v>
      </c>
    </row>
    <row r="193" spans="1:14" ht="17.25" thickBot="1" x14ac:dyDescent="0.3">
      <c r="A193" s="16" t="s">
        <v>233</v>
      </c>
      <c r="B193" s="56">
        <f>'Xã Thiệu Hợp'!B40</f>
        <v>0</v>
      </c>
      <c r="C193" s="56">
        <f>'Xã Thiệu Hợp'!C40</f>
        <v>0</v>
      </c>
      <c r="D193" s="58" t="e">
        <f>'Xã Thiệu Hợp'!D40</f>
        <v>#DIV/0!</v>
      </c>
      <c r="E193" s="56">
        <f>'Xã Thiệu Hợp'!E40</f>
        <v>0</v>
      </c>
      <c r="F193" s="58" t="e">
        <f>'Xã Thiệu Hợp'!F40</f>
        <v>#DIV/0!</v>
      </c>
      <c r="G193" s="56">
        <f>'Xã Thiệu Hợp'!G40</f>
        <v>0</v>
      </c>
      <c r="H193" s="58" t="e">
        <f>'Xã Thiệu Hợp'!H40</f>
        <v>#DIV/0!</v>
      </c>
      <c r="I193" s="56">
        <f>'Xã Thiệu Hợp'!I40</f>
        <v>0</v>
      </c>
      <c r="J193" s="58" t="e">
        <f>'Xã Thiệu Hợp'!J40</f>
        <v>#DIV/0!</v>
      </c>
      <c r="K193" s="56">
        <f>'Xã Thiệu Hợp'!K40</f>
        <v>0</v>
      </c>
      <c r="L193" s="58" t="e">
        <f>'Xã Thiệu Hợp'!L40</f>
        <v>#DIV/0!</v>
      </c>
      <c r="M193" s="56">
        <f>'Xã Thiệu Hợp'!M40</f>
        <v>0</v>
      </c>
      <c r="N193" s="58" t="e">
        <f>'Xã Thiệu Hợp'!N40</f>
        <v>#DIV/0!</v>
      </c>
    </row>
    <row r="194" spans="1:14" ht="17.25" thickBot="1" x14ac:dyDescent="0.3">
      <c r="A194" s="16" t="s">
        <v>234</v>
      </c>
      <c r="B194" s="56">
        <f>'Xã Thiệu Thịnh'!B40</f>
        <v>0</v>
      </c>
      <c r="C194" s="56">
        <f>'Xã Thiệu Thịnh'!C40</f>
        <v>0</v>
      </c>
      <c r="D194" s="58" t="e">
        <f>'Xã Thiệu Thịnh'!D40</f>
        <v>#DIV/0!</v>
      </c>
      <c r="E194" s="56">
        <f>'Xã Thiệu Thịnh'!E40</f>
        <v>0</v>
      </c>
      <c r="F194" s="58" t="e">
        <f>'Xã Thiệu Thịnh'!F40</f>
        <v>#DIV/0!</v>
      </c>
      <c r="G194" s="56">
        <f>'Xã Thiệu Thịnh'!G40</f>
        <v>0</v>
      </c>
      <c r="H194" s="58" t="e">
        <f>'Xã Thiệu Thịnh'!H40</f>
        <v>#DIV/0!</v>
      </c>
      <c r="I194" s="56">
        <f>'Xã Thiệu Thịnh'!I40</f>
        <v>0</v>
      </c>
      <c r="J194" s="58" t="e">
        <f>'Xã Thiệu Thịnh'!J40</f>
        <v>#DIV/0!</v>
      </c>
      <c r="K194" s="56">
        <f>'Xã Thiệu Thịnh'!K40</f>
        <v>0</v>
      </c>
      <c r="L194" s="58" t="e">
        <f>'Xã Thiệu Thịnh'!L40</f>
        <v>#DIV/0!</v>
      </c>
      <c r="M194" s="56">
        <f>'Xã Thiệu Thịnh'!M40</f>
        <v>0</v>
      </c>
      <c r="N194" s="58" t="e">
        <f>'Xã Thiệu Thịnh'!N40</f>
        <v>#DIV/0!</v>
      </c>
    </row>
    <row r="195" spans="1:14" ht="17.25" thickBot="1" x14ac:dyDescent="0.3">
      <c r="A195" s="16" t="s">
        <v>235</v>
      </c>
      <c r="B195" s="56">
        <f>'Xã Thiệu Quang'!B40</f>
        <v>0</v>
      </c>
      <c r="C195" s="56">
        <f>'Xã Thiệu Quang'!C40</f>
        <v>0</v>
      </c>
      <c r="D195" s="58" t="e">
        <f>'Xã Thiệu Quang'!D40</f>
        <v>#DIV/0!</v>
      </c>
      <c r="E195" s="56">
        <f>'Xã Thiệu Quang'!E40</f>
        <v>0</v>
      </c>
      <c r="F195" s="58" t="e">
        <f>'Xã Thiệu Quang'!F40</f>
        <v>#DIV/0!</v>
      </c>
      <c r="G195" s="56">
        <f>'Xã Thiệu Quang'!G40</f>
        <v>0</v>
      </c>
      <c r="H195" s="58" t="e">
        <f>'Xã Thiệu Quang'!H40</f>
        <v>#DIV/0!</v>
      </c>
      <c r="I195" s="56">
        <f>'Xã Thiệu Quang'!I40</f>
        <v>0</v>
      </c>
      <c r="J195" s="58" t="e">
        <f>'Xã Thiệu Quang'!J40</f>
        <v>#DIV/0!</v>
      </c>
      <c r="K195" s="56">
        <f>'Xã Thiệu Quang'!K40</f>
        <v>0</v>
      </c>
      <c r="L195" s="58" t="e">
        <f>'Xã Thiệu Quang'!L40</f>
        <v>#DIV/0!</v>
      </c>
      <c r="M195" s="56">
        <f>'Xã Thiệu Quang'!M40</f>
        <v>0</v>
      </c>
      <c r="N195" s="58" t="e">
        <f>'Xã Thiệu Quang'!N40</f>
        <v>#DIV/0!</v>
      </c>
    </row>
    <row r="196" spans="1:14" s="14" customFormat="1" ht="32.25" thickBot="1" x14ac:dyDescent="0.3">
      <c r="A196" s="98" t="s">
        <v>113</v>
      </c>
      <c r="B196" s="102"/>
      <c r="C196" s="102"/>
      <c r="D196" s="102"/>
      <c r="E196" s="57">
        <f>SUM(E197:E202)</f>
        <v>0</v>
      </c>
      <c r="F196" s="78" t="e">
        <f>E196/C163</f>
        <v>#DIV/0!</v>
      </c>
      <c r="G196" s="57">
        <f>SUM(G197:G202)</f>
        <v>0</v>
      </c>
      <c r="H196" s="78" t="e">
        <f>G196/E196</f>
        <v>#DIV/0!</v>
      </c>
      <c r="I196" s="57">
        <f>SUM(I197:I202)</f>
        <v>0</v>
      </c>
      <c r="J196" s="78" t="e">
        <f>I196/G196</f>
        <v>#DIV/0!</v>
      </c>
      <c r="K196" s="57">
        <f>SUM(K197:K202)</f>
        <v>0</v>
      </c>
      <c r="L196" s="78" t="e">
        <f>K196/E196</f>
        <v>#DIV/0!</v>
      </c>
      <c r="M196" s="57">
        <f>SUM(M197:M202)</f>
        <v>0</v>
      </c>
      <c r="N196" s="78" t="e">
        <f>M196/E196</f>
        <v>#DIV/0!</v>
      </c>
    </row>
    <row r="197" spans="1:14" ht="17.25" thickBot="1" x14ac:dyDescent="0.3">
      <c r="A197" s="3" t="s">
        <v>236</v>
      </c>
      <c r="B197" s="102"/>
      <c r="C197" s="102"/>
      <c r="D197" s="102"/>
      <c r="E197" s="96"/>
      <c r="F197" s="102"/>
      <c r="G197" s="96"/>
      <c r="H197" s="58" t="e">
        <f t="shared" ref="H197:H202" si="17">G197/E197</f>
        <v>#DIV/0!</v>
      </c>
      <c r="I197" s="96"/>
      <c r="J197" s="58" t="e">
        <f>I197/G197</f>
        <v>#DIV/0!</v>
      </c>
      <c r="K197" s="43"/>
      <c r="L197" s="58" t="e">
        <f>K197/E197</f>
        <v>#DIV/0!</v>
      </c>
      <c r="M197" s="43"/>
      <c r="N197" s="58" t="e">
        <f>M197/E197</f>
        <v>#DIV/0!</v>
      </c>
    </row>
    <row r="198" spans="1:14" ht="17.25" thickBot="1" x14ac:dyDescent="0.3">
      <c r="A198" s="3" t="s">
        <v>100</v>
      </c>
      <c r="B198" s="102"/>
      <c r="C198" s="102"/>
      <c r="D198" s="102"/>
      <c r="E198" s="96"/>
      <c r="F198" s="102"/>
      <c r="G198" s="96"/>
      <c r="H198" s="58" t="e">
        <f t="shared" si="17"/>
        <v>#DIV/0!</v>
      </c>
      <c r="I198" s="96"/>
      <c r="J198" s="58" t="e">
        <f t="shared" ref="J198:J202" si="18">I198/G198</f>
        <v>#DIV/0!</v>
      </c>
      <c r="K198" s="43"/>
      <c r="L198" s="58" t="e">
        <f t="shared" ref="L198:L202" si="19">K198/E198</f>
        <v>#DIV/0!</v>
      </c>
      <c r="M198" s="43"/>
      <c r="N198" s="58" t="e">
        <f t="shared" ref="N198:N202" si="20">M198/E198</f>
        <v>#DIV/0!</v>
      </c>
    </row>
    <row r="199" spans="1:14" ht="17.25" thickBot="1" x14ac:dyDescent="0.3">
      <c r="A199" s="3" t="s">
        <v>101</v>
      </c>
      <c r="B199" s="102"/>
      <c r="C199" s="102"/>
      <c r="D199" s="102"/>
      <c r="E199" s="96"/>
      <c r="F199" s="102"/>
      <c r="G199" s="96"/>
      <c r="H199" s="58" t="e">
        <f t="shared" si="17"/>
        <v>#DIV/0!</v>
      </c>
      <c r="I199" s="96"/>
      <c r="J199" s="58" t="e">
        <f t="shared" si="18"/>
        <v>#DIV/0!</v>
      </c>
      <c r="K199" s="43"/>
      <c r="L199" s="58" t="e">
        <f t="shared" si="19"/>
        <v>#DIV/0!</v>
      </c>
      <c r="M199" s="43"/>
      <c r="N199" s="58" t="e">
        <f t="shared" si="20"/>
        <v>#DIV/0!</v>
      </c>
    </row>
    <row r="200" spans="1:14" ht="17.25" thickBot="1" x14ac:dyDescent="0.3">
      <c r="A200" s="3" t="s">
        <v>102</v>
      </c>
      <c r="B200" s="102"/>
      <c r="C200" s="102"/>
      <c r="D200" s="102"/>
      <c r="E200" s="96"/>
      <c r="F200" s="102"/>
      <c r="G200" s="96"/>
      <c r="H200" s="58" t="e">
        <f t="shared" si="17"/>
        <v>#DIV/0!</v>
      </c>
      <c r="I200" s="96"/>
      <c r="J200" s="58" t="e">
        <f t="shared" si="18"/>
        <v>#DIV/0!</v>
      </c>
      <c r="K200" s="43"/>
      <c r="L200" s="58" t="e">
        <f t="shared" si="19"/>
        <v>#DIV/0!</v>
      </c>
      <c r="M200" s="43"/>
      <c r="N200" s="58" t="e">
        <f t="shared" si="20"/>
        <v>#DIV/0!</v>
      </c>
    </row>
    <row r="201" spans="1:14" ht="17.25" thickBot="1" x14ac:dyDescent="0.3">
      <c r="A201" s="3" t="s">
        <v>103</v>
      </c>
      <c r="B201" s="102"/>
      <c r="C201" s="102"/>
      <c r="D201" s="102"/>
      <c r="E201" s="96"/>
      <c r="F201" s="102"/>
      <c r="G201" s="96"/>
      <c r="H201" s="58" t="e">
        <f t="shared" si="17"/>
        <v>#DIV/0!</v>
      </c>
      <c r="I201" s="96"/>
      <c r="J201" s="58" t="e">
        <f t="shared" si="18"/>
        <v>#DIV/0!</v>
      </c>
      <c r="K201" s="43"/>
      <c r="L201" s="58" t="e">
        <f t="shared" si="19"/>
        <v>#DIV/0!</v>
      </c>
      <c r="M201" s="43"/>
      <c r="N201" s="58" t="e">
        <f t="shared" si="20"/>
        <v>#DIV/0!</v>
      </c>
    </row>
    <row r="202" spans="1:14" ht="17.25" thickBot="1" x14ac:dyDescent="0.3">
      <c r="A202" s="3" t="s">
        <v>104</v>
      </c>
      <c r="B202" s="102"/>
      <c r="C202" s="102"/>
      <c r="D202" s="102"/>
      <c r="E202" s="96"/>
      <c r="F202" s="102"/>
      <c r="G202" s="96"/>
      <c r="H202" s="58" t="e">
        <f t="shared" si="17"/>
        <v>#DIV/0!</v>
      </c>
      <c r="I202" s="96"/>
      <c r="J202" s="58" t="e">
        <f t="shared" si="18"/>
        <v>#DIV/0!</v>
      </c>
      <c r="K202" s="43"/>
      <c r="L202" s="58" t="e">
        <f t="shared" si="19"/>
        <v>#DIV/0!</v>
      </c>
      <c r="M202" s="43"/>
      <c r="N202" s="58" t="e">
        <f t="shared" si="20"/>
        <v>#DIV/0!</v>
      </c>
    </row>
    <row r="203" spans="1:14" s="14" customFormat="1" ht="16.5" x14ac:dyDescent="0.25">
      <c r="A203" s="8"/>
      <c r="I203" s="2"/>
      <c r="J203" s="2"/>
      <c r="K203" s="2"/>
    </row>
    <row r="204" spans="1:14" ht="17.25" customHeight="1" thickBot="1" x14ac:dyDescent="0.3">
      <c r="A204" s="7" t="s">
        <v>189</v>
      </c>
      <c r="B204" s="63"/>
      <c r="C204" s="63"/>
      <c r="D204" s="63"/>
      <c r="E204" s="63"/>
      <c r="F204" s="9"/>
      <c r="G204" s="9"/>
      <c r="H204" s="9"/>
      <c r="I204" s="9"/>
      <c r="J204" s="9"/>
      <c r="K204" s="9"/>
      <c r="L204" s="9"/>
    </row>
    <row r="205" spans="1:14" ht="27" customHeight="1" thickBot="1" x14ac:dyDescent="0.3">
      <c r="A205" s="129"/>
      <c r="B205" s="136" t="s">
        <v>8</v>
      </c>
      <c r="C205" s="137"/>
      <c r="D205" s="137"/>
      <c r="E205" s="137"/>
      <c r="F205" s="137"/>
      <c r="G205" s="137"/>
      <c r="H205" s="137"/>
      <c r="I205" s="137"/>
      <c r="J205" s="137"/>
      <c r="K205" s="137"/>
      <c r="L205" s="138"/>
    </row>
    <row r="206" spans="1:14" ht="77.099999999999994" customHeight="1" thickBot="1" x14ac:dyDescent="0.3">
      <c r="A206" s="130"/>
      <c r="B206" s="150" t="s">
        <v>108</v>
      </c>
      <c r="C206" s="152" t="s">
        <v>176</v>
      </c>
      <c r="D206" s="153"/>
      <c r="E206" s="152" t="s">
        <v>178</v>
      </c>
      <c r="F206" s="153"/>
      <c r="G206" s="152" t="s">
        <v>177</v>
      </c>
      <c r="H206" s="153"/>
      <c r="I206" s="152" t="s">
        <v>187</v>
      </c>
      <c r="J206" s="153"/>
      <c r="K206" s="152" t="s">
        <v>188</v>
      </c>
      <c r="L206" s="153"/>
    </row>
    <row r="207" spans="1:14" ht="17.25" thickBot="1" x14ac:dyDescent="0.3">
      <c r="A207" s="139"/>
      <c r="B207" s="151"/>
      <c r="C207" s="112" t="s">
        <v>53</v>
      </c>
      <c r="D207" s="112" t="s">
        <v>54</v>
      </c>
      <c r="E207" s="112" t="s">
        <v>53</v>
      </c>
      <c r="F207" s="112" t="s">
        <v>54</v>
      </c>
      <c r="G207" s="112" t="s">
        <v>53</v>
      </c>
      <c r="H207" s="112" t="s">
        <v>54</v>
      </c>
      <c r="I207" s="112" t="s">
        <v>53</v>
      </c>
      <c r="J207" s="112" t="s">
        <v>54</v>
      </c>
      <c r="K207" s="112" t="s">
        <v>53</v>
      </c>
      <c r="L207" s="112" t="s">
        <v>54</v>
      </c>
    </row>
    <row r="208" spans="1:14" ht="32.1" customHeight="1" thickBot="1" x14ac:dyDescent="0.3">
      <c r="A208" s="97" t="s">
        <v>6</v>
      </c>
      <c r="B208" s="57">
        <f>B215</f>
        <v>0</v>
      </c>
      <c r="C208" s="57">
        <f>C215</f>
        <v>0</v>
      </c>
      <c r="D208" s="78" t="e">
        <f>D117</f>
        <v>#DIV/0!</v>
      </c>
      <c r="E208" s="57">
        <f>E209+E215+E241</f>
        <v>0</v>
      </c>
      <c r="F208" s="78" t="e">
        <f>E208/C208</f>
        <v>#DIV/0!</v>
      </c>
      <c r="G208" s="57">
        <f>G209+G215+G241</f>
        <v>0</v>
      </c>
      <c r="H208" s="78" t="e">
        <f>G208/E208</f>
        <v>#DIV/0!</v>
      </c>
      <c r="I208" s="57">
        <f>I209+I215+I241</f>
        <v>0</v>
      </c>
      <c r="J208" s="78" t="e">
        <f>I208/G208</f>
        <v>#DIV/0!</v>
      </c>
      <c r="K208" s="57">
        <f>K209+K215+K241</f>
        <v>0</v>
      </c>
      <c r="L208" s="78" t="e">
        <f>K208/E208</f>
        <v>#DIV/0!</v>
      </c>
    </row>
    <row r="209" spans="1:12" ht="32.25" thickBot="1" x14ac:dyDescent="0.3">
      <c r="A209" s="99" t="s">
        <v>97</v>
      </c>
      <c r="B209" s="100"/>
      <c r="C209" s="100"/>
      <c r="D209" s="100"/>
      <c r="E209" s="57">
        <f>SUM(E210:E214)</f>
        <v>0</v>
      </c>
      <c r="F209" s="78" t="e">
        <f>E209/C208</f>
        <v>#DIV/0!</v>
      </c>
      <c r="G209" s="57">
        <f>SUM(G210:G214)</f>
        <v>0</v>
      </c>
      <c r="H209" s="78" t="e">
        <f>G209/E209</f>
        <v>#DIV/0!</v>
      </c>
      <c r="I209" s="57">
        <f>SUM(I210:I214)</f>
        <v>0</v>
      </c>
      <c r="J209" s="78" t="e">
        <f>I209/G209</f>
        <v>#DIV/0!</v>
      </c>
      <c r="K209" s="57">
        <f>SUM(K210:K214)</f>
        <v>0</v>
      </c>
      <c r="L209" s="78" t="e">
        <f>K209/E209</f>
        <v>#DIV/0!</v>
      </c>
    </row>
    <row r="210" spans="1:12" ht="17.25" thickBot="1" x14ac:dyDescent="0.3">
      <c r="A210" s="3" t="s">
        <v>99</v>
      </c>
      <c r="B210" s="102"/>
      <c r="C210" s="102"/>
      <c r="D210" s="102"/>
      <c r="E210" s="43"/>
      <c r="F210" s="102"/>
      <c r="G210" s="43"/>
      <c r="H210" s="58" t="e">
        <f>G210/E210</f>
        <v>#DIV/0!</v>
      </c>
      <c r="I210" s="43"/>
      <c r="J210" s="58" t="e">
        <f>I210/G210</f>
        <v>#DIV/0!</v>
      </c>
      <c r="K210" s="43"/>
      <c r="L210" s="58" t="e">
        <f>K210/E210</f>
        <v>#DIV/0!</v>
      </c>
    </row>
    <row r="211" spans="1:12" ht="17.25" thickBot="1" x14ac:dyDescent="0.3">
      <c r="A211" s="3" t="s">
        <v>100</v>
      </c>
      <c r="B211" s="102"/>
      <c r="C211" s="102"/>
      <c r="D211" s="102"/>
      <c r="E211" s="43"/>
      <c r="F211" s="102"/>
      <c r="G211" s="43"/>
      <c r="H211" s="58" t="e">
        <f t="shared" ref="H211:H214" si="21">G211/E211</f>
        <v>#DIV/0!</v>
      </c>
      <c r="I211" s="43"/>
      <c r="J211" s="58" t="e">
        <f t="shared" ref="J211:J214" si="22">I211/G211</f>
        <v>#DIV/0!</v>
      </c>
      <c r="K211" s="43"/>
      <c r="L211" s="58" t="e">
        <f t="shared" ref="L211:L214" si="23">K211/E211</f>
        <v>#DIV/0!</v>
      </c>
    </row>
    <row r="212" spans="1:12" ht="17.25" thickBot="1" x14ac:dyDescent="0.3">
      <c r="A212" s="3" t="s">
        <v>101</v>
      </c>
      <c r="B212" s="102"/>
      <c r="C212" s="102"/>
      <c r="D212" s="102"/>
      <c r="E212" s="43"/>
      <c r="F212" s="102"/>
      <c r="G212" s="43"/>
      <c r="H212" s="58" t="e">
        <f t="shared" si="21"/>
        <v>#DIV/0!</v>
      </c>
      <c r="I212" s="43"/>
      <c r="J212" s="58" t="e">
        <f t="shared" si="22"/>
        <v>#DIV/0!</v>
      </c>
      <c r="K212" s="43"/>
      <c r="L212" s="58" t="e">
        <f t="shared" si="23"/>
        <v>#DIV/0!</v>
      </c>
    </row>
    <row r="213" spans="1:12" ht="17.25" thickBot="1" x14ac:dyDescent="0.3">
      <c r="A213" s="3" t="s">
        <v>102</v>
      </c>
      <c r="B213" s="102"/>
      <c r="C213" s="102"/>
      <c r="D213" s="102"/>
      <c r="E213" s="43"/>
      <c r="F213" s="102"/>
      <c r="G213" s="43"/>
      <c r="H213" s="58" t="e">
        <f t="shared" si="21"/>
        <v>#DIV/0!</v>
      </c>
      <c r="I213" s="43"/>
      <c r="J213" s="58" t="e">
        <f t="shared" si="22"/>
        <v>#DIV/0!</v>
      </c>
      <c r="K213" s="43"/>
      <c r="L213" s="58" t="e">
        <f t="shared" si="23"/>
        <v>#DIV/0!</v>
      </c>
    </row>
    <row r="214" spans="1:12" ht="17.25" thickBot="1" x14ac:dyDescent="0.3">
      <c r="A214" s="3" t="s">
        <v>103</v>
      </c>
      <c r="B214" s="102"/>
      <c r="C214" s="102"/>
      <c r="D214" s="102"/>
      <c r="E214" s="43"/>
      <c r="F214" s="102"/>
      <c r="G214" s="43"/>
      <c r="H214" s="58" t="e">
        <f t="shared" si="21"/>
        <v>#DIV/0!</v>
      </c>
      <c r="I214" s="43"/>
      <c r="J214" s="58" t="e">
        <f t="shared" si="22"/>
        <v>#DIV/0!</v>
      </c>
      <c r="K214" s="43"/>
      <c r="L214" s="58" t="e">
        <f t="shared" si="23"/>
        <v>#DIV/0!</v>
      </c>
    </row>
    <row r="215" spans="1:12" s="14" customFormat="1" ht="32.25" thickBot="1" x14ac:dyDescent="0.3">
      <c r="A215" s="98" t="s">
        <v>98</v>
      </c>
      <c r="B215" s="57">
        <f>SUM(B216:B239)</f>
        <v>0</v>
      </c>
      <c r="C215" s="57">
        <f>SUM(C216:C239)</f>
        <v>0</v>
      </c>
      <c r="D215" s="78" t="e">
        <f>D208</f>
        <v>#DIV/0!</v>
      </c>
      <c r="E215" s="57">
        <f>SUM(E216:E239)</f>
        <v>0</v>
      </c>
      <c r="F215" s="78" t="e">
        <f>E215/C215</f>
        <v>#DIV/0!</v>
      </c>
      <c r="G215" s="57">
        <f>SUM(G216:G239)</f>
        <v>0</v>
      </c>
      <c r="H215" s="78" t="e">
        <f>G215/E215</f>
        <v>#DIV/0!</v>
      </c>
      <c r="I215" s="57">
        <f>SUM(I216:I239)</f>
        <v>0</v>
      </c>
      <c r="J215" s="78" t="e">
        <f>I215/G215</f>
        <v>#DIV/0!</v>
      </c>
      <c r="K215" s="57">
        <f>SUM(K216:K239)</f>
        <v>0</v>
      </c>
      <c r="L215" s="78" t="e">
        <f>K215/E215</f>
        <v>#DIV/0!</v>
      </c>
    </row>
    <row r="216" spans="1:12" ht="17.25" thickBot="1" x14ac:dyDescent="0.3">
      <c r="A216" s="16" t="s">
        <v>211</v>
      </c>
      <c r="B216" s="56">
        <f>'Xã Thiệu Toán'!B41</f>
        <v>0</v>
      </c>
      <c r="C216" s="56">
        <f>'Xã Thiệu Toán'!C41</f>
        <v>0</v>
      </c>
      <c r="D216" s="56" t="e">
        <f>'Xã Thiệu Toán'!D41</f>
        <v>#DIV/0!</v>
      </c>
      <c r="E216" s="56">
        <f>'Xã Thiệu Toán'!E41</f>
        <v>0</v>
      </c>
      <c r="F216" s="56" t="e">
        <f>'Xã Thiệu Toán'!F41</f>
        <v>#DIV/0!</v>
      </c>
      <c r="G216" s="56">
        <f>'Xã Thiệu Toán'!G41</f>
        <v>0</v>
      </c>
      <c r="H216" s="56" t="e">
        <f>'Xã Thiệu Toán'!H41</f>
        <v>#DIV/0!</v>
      </c>
      <c r="I216" s="56">
        <f>'Xã Thiệu Toán'!I41</f>
        <v>0</v>
      </c>
      <c r="J216" s="56" t="e">
        <f>'Xã Thiệu Toán'!J41</f>
        <v>#DIV/0!</v>
      </c>
      <c r="K216" s="56">
        <f>'Xã Thiệu Toán'!K41</f>
        <v>0</v>
      </c>
      <c r="L216" s="56" t="e">
        <f>'Xã Thiệu Toán'!L41</f>
        <v>#DIV/0!</v>
      </c>
    </row>
    <row r="217" spans="1:12" ht="17.25" thickBot="1" x14ac:dyDescent="0.3">
      <c r="A217" s="16" t="s">
        <v>212</v>
      </c>
      <c r="B217" s="56">
        <f>'Xã Thiệu Chính'!B41</f>
        <v>0</v>
      </c>
      <c r="C217" s="56">
        <f>'Xã Thiệu Chính'!C41</f>
        <v>0</v>
      </c>
      <c r="D217" s="56" t="e">
        <f>'Xã Thiệu Chính'!D41</f>
        <v>#DIV/0!</v>
      </c>
      <c r="E217" s="56">
        <f>'Xã Thiệu Chính'!E41</f>
        <v>0</v>
      </c>
      <c r="F217" s="56" t="e">
        <f>'Xã Thiệu Chính'!F41</f>
        <v>#DIV/0!</v>
      </c>
      <c r="G217" s="56">
        <f>'Xã Thiệu Chính'!G41</f>
        <v>0</v>
      </c>
      <c r="H217" s="56" t="e">
        <f>'Xã Thiệu Chính'!H41</f>
        <v>#DIV/0!</v>
      </c>
      <c r="I217" s="56">
        <f>'Xã Thiệu Chính'!I41</f>
        <v>0</v>
      </c>
      <c r="J217" s="56" t="e">
        <f>'Xã Thiệu Chính'!J41</f>
        <v>#DIV/0!</v>
      </c>
      <c r="K217" s="56">
        <f>'Xã Thiệu Chính'!K41</f>
        <v>0</v>
      </c>
      <c r="L217" s="56" t="e">
        <f>'Xã Thiệu Chính'!L41</f>
        <v>#DIV/0!</v>
      </c>
    </row>
    <row r="218" spans="1:12" ht="17.25" thickBot="1" x14ac:dyDescent="0.3">
      <c r="A218" s="16" t="s">
        <v>213</v>
      </c>
      <c r="B218" s="56">
        <f>'Xã Thiệu Hòa'!B41</f>
        <v>0</v>
      </c>
      <c r="C218" s="56">
        <f>'Xã Thiệu Hòa'!C41</f>
        <v>0</v>
      </c>
      <c r="D218" s="56" t="e">
        <f>'Xã Thiệu Hòa'!D41</f>
        <v>#DIV/0!</v>
      </c>
      <c r="E218" s="56">
        <f>'Xã Thiệu Hòa'!E41</f>
        <v>0</v>
      </c>
      <c r="F218" s="56" t="e">
        <f>'Xã Thiệu Hòa'!F41</f>
        <v>#DIV/0!</v>
      </c>
      <c r="G218" s="56">
        <f>'Xã Thiệu Hòa'!G41</f>
        <v>0</v>
      </c>
      <c r="H218" s="56" t="e">
        <f>'Xã Thiệu Hòa'!H41</f>
        <v>#DIV/0!</v>
      </c>
      <c r="I218" s="56">
        <f>'Xã Thiệu Hòa'!I41</f>
        <v>0</v>
      </c>
      <c r="J218" s="56" t="e">
        <f>'Xã Thiệu Hòa'!J41</f>
        <v>#DIV/0!</v>
      </c>
      <c r="K218" s="56">
        <f>'Xã Thiệu Hòa'!K41</f>
        <v>0</v>
      </c>
      <c r="L218" s="56" t="e">
        <f>'Xã Thiệu Hòa'!L41</f>
        <v>#DIV/0!</v>
      </c>
    </row>
    <row r="219" spans="1:12" ht="17.25" thickBot="1" x14ac:dyDescent="0.3">
      <c r="A219" s="16" t="s">
        <v>214</v>
      </c>
      <c r="B219" s="56">
        <f>'Xã Minh Tâm'!B41</f>
        <v>0</v>
      </c>
      <c r="C219" s="56">
        <f>'Xã Minh Tâm'!C41</f>
        <v>0</v>
      </c>
      <c r="D219" s="56" t="e">
        <f>'Xã Minh Tâm'!D41</f>
        <v>#DIV/0!</v>
      </c>
      <c r="E219" s="56">
        <f>'Xã Minh Tâm'!E41</f>
        <v>0</v>
      </c>
      <c r="F219" s="56" t="e">
        <f>'Xã Minh Tâm'!F41</f>
        <v>#DIV/0!</v>
      </c>
      <c r="G219" s="56">
        <f>'Xã Minh Tâm'!G41</f>
        <v>0</v>
      </c>
      <c r="H219" s="56" t="e">
        <f>'Xã Minh Tâm'!H41</f>
        <v>#DIV/0!</v>
      </c>
      <c r="I219" s="56">
        <f>'Xã Minh Tâm'!I41</f>
        <v>0</v>
      </c>
      <c r="J219" s="56" t="e">
        <f>'Xã Minh Tâm'!J41</f>
        <v>#DIV/0!</v>
      </c>
      <c r="K219" s="56">
        <f>'Xã Minh Tâm'!K41</f>
        <v>0</v>
      </c>
      <c r="L219" s="56" t="e">
        <f>'Xã Minh Tâm'!L41</f>
        <v>#DIV/0!</v>
      </c>
    </row>
    <row r="220" spans="1:12" ht="17.25" thickBot="1" x14ac:dyDescent="0.3">
      <c r="A220" s="16" t="s">
        <v>215</v>
      </c>
      <c r="B220" s="56">
        <f>'Xã Thiệu Viên '!B41</f>
        <v>0</v>
      </c>
      <c r="C220" s="56">
        <f>'Xã Thiệu Viên '!C41</f>
        <v>0</v>
      </c>
      <c r="D220" s="56" t="e">
        <f>'Xã Thiệu Viên '!D41</f>
        <v>#DIV/0!</v>
      </c>
      <c r="E220" s="56">
        <f>'Xã Thiệu Viên '!E41</f>
        <v>0</v>
      </c>
      <c r="F220" s="56" t="e">
        <f>'Xã Thiệu Viên '!F41</f>
        <v>#DIV/0!</v>
      </c>
      <c r="G220" s="56">
        <f>'Xã Thiệu Viên '!G41</f>
        <v>0</v>
      </c>
      <c r="H220" s="56" t="e">
        <f>'Xã Thiệu Viên '!H41</f>
        <v>#DIV/0!</v>
      </c>
      <c r="I220" s="56">
        <f>'Xã Thiệu Viên '!I41</f>
        <v>0</v>
      </c>
      <c r="J220" s="56" t="e">
        <f>'Xã Thiệu Viên '!J41</f>
        <v>#DIV/0!</v>
      </c>
      <c r="K220" s="56">
        <f>'Xã Thiệu Viên '!K41</f>
        <v>0</v>
      </c>
      <c r="L220" s="56" t="e">
        <f>'Xã Thiệu Viên '!L41</f>
        <v>#DIV/0!</v>
      </c>
    </row>
    <row r="221" spans="1:12" ht="17.25" thickBot="1" x14ac:dyDescent="0.3">
      <c r="A221" s="16" t="s">
        <v>216</v>
      </c>
      <c r="B221" s="56">
        <f>'Xã Thiệu Lý'!B41</f>
        <v>0</v>
      </c>
      <c r="C221" s="56">
        <f>'Xã Thiệu Lý'!C41</f>
        <v>0</v>
      </c>
      <c r="D221" s="56" t="e">
        <f>'Xã Thiệu Lý'!D41</f>
        <v>#DIV/0!</v>
      </c>
      <c r="E221" s="56">
        <f>'Xã Thiệu Lý'!E41</f>
        <v>0</v>
      </c>
      <c r="F221" s="56" t="e">
        <f>'Xã Thiệu Lý'!F41</f>
        <v>#DIV/0!</v>
      </c>
      <c r="G221" s="56">
        <f>'Xã Thiệu Lý'!G41</f>
        <v>0</v>
      </c>
      <c r="H221" s="56" t="e">
        <f>'Xã Thiệu Lý'!H41</f>
        <v>#DIV/0!</v>
      </c>
      <c r="I221" s="56">
        <f>'Xã Thiệu Lý'!I41</f>
        <v>0</v>
      </c>
      <c r="J221" s="56" t="e">
        <f>'Xã Thiệu Lý'!J41</f>
        <v>#DIV/0!</v>
      </c>
      <c r="K221" s="56">
        <f>'Xã Thiệu Lý'!K41</f>
        <v>0</v>
      </c>
      <c r="L221" s="56" t="e">
        <f>'Xã Thiệu Lý'!L41</f>
        <v>#DIV/0!</v>
      </c>
    </row>
    <row r="222" spans="1:12" ht="17.25" thickBot="1" x14ac:dyDescent="0.3">
      <c r="A222" s="16" t="s">
        <v>217</v>
      </c>
      <c r="B222" s="56">
        <f>'Xã Thiệu Vận'!B41</f>
        <v>0</v>
      </c>
      <c r="C222" s="56">
        <f>'Xã Thiệu Vận'!C41</f>
        <v>0</v>
      </c>
      <c r="D222" s="56" t="e">
        <f>'Xã Thiệu Vận'!D41</f>
        <v>#DIV/0!</v>
      </c>
      <c r="E222" s="56">
        <f>'Xã Thiệu Vận'!E41</f>
        <v>0</v>
      </c>
      <c r="F222" s="56" t="e">
        <f>'Xã Thiệu Vận'!F41</f>
        <v>#DIV/0!</v>
      </c>
      <c r="G222" s="56">
        <f>'Xã Thiệu Vận'!G41</f>
        <v>0</v>
      </c>
      <c r="H222" s="56" t="e">
        <f>'Xã Thiệu Vận'!H41</f>
        <v>#DIV/0!</v>
      </c>
      <c r="I222" s="56">
        <f>'Xã Thiệu Vận'!I41</f>
        <v>0</v>
      </c>
      <c r="J222" s="56" t="e">
        <f>'Xã Thiệu Vận'!J41</f>
        <v>#DIV/0!</v>
      </c>
      <c r="K222" s="56">
        <f>'Xã Thiệu Vận'!K41</f>
        <v>0</v>
      </c>
      <c r="L222" s="56" t="e">
        <f>'Xã Thiệu Vận'!L41</f>
        <v>#DIV/0!</v>
      </c>
    </row>
    <row r="223" spans="1:12" ht="17.25" thickBot="1" x14ac:dyDescent="0.3">
      <c r="A223" s="16" t="s">
        <v>218</v>
      </c>
      <c r="B223" s="56">
        <f>'Xã Thiệu Trung'!B41</f>
        <v>0</v>
      </c>
      <c r="C223" s="56">
        <f>'Xã Thiệu Trung'!C41</f>
        <v>0</v>
      </c>
      <c r="D223" s="56" t="e">
        <f>'Xã Thiệu Trung'!D41</f>
        <v>#DIV/0!</v>
      </c>
      <c r="E223" s="56">
        <f>'Xã Thiệu Trung'!E41</f>
        <v>0</v>
      </c>
      <c r="F223" s="56" t="e">
        <f>'Xã Thiệu Trung'!F41</f>
        <v>#DIV/0!</v>
      </c>
      <c r="G223" s="56">
        <f>'Xã Thiệu Trung'!G41</f>
        <v>0</v>
      </c>
      <c r="H223" s="56" t="e">
        <f>'Xã Thiệu Trung'!H41</f>
        <v>#DIV/0!</v>
      </c>
      <c r="I223" s="56">
        <f>'Xã Thiệu Trung'!I41</f>
        <v>0</v>
      </c>
      <c r="J223" s="56" t="e">
        <f>'Xã Thiệu Trung'!J41</f>
        <v>#DIV/0!</v>
      </c>
      <c r="K223" s="56">
        <f>'Xã Thiệu Trung'!K41</f>
        <v>0</v>
      </c>
      <c r="L223" s="56" t="e">
        <f>'Xã Thiệu Trung'!L41</f>
        <v>#DIV/0!</v>
      </c>
    </row>
    <row r="224" spans="1:12" ht="17.25" thickBot="1" x14ac:dyDescent="0.3">
      <c r="A224" s="16" t="s">
        <v>219</v>
      </c>
      <c r="B224" s="56">
        <f>'TT Thiệu Hóa'!B41</f>
        <v>0</v>
      </c>
      <c r="C224" s="56">
        <f>'TT Thiệu Hóa'!C41</f>
        <v>0</v>
      </c>
      <c r="D224" s="56" t="e">
        <f>'TT Thiệu Hóa'!D41</f>
        <v>#DIV/0!</v>
      </c>
      <c r="E224" s="56">
        <f>'TT Thiệu Hóa'!E41</f>
        <v>0</v>
      </c>
      <c r="F224" s="56" t="e">
        <f>'TT Thiệu Hóa'!F41</f>
        <v>#DIV/0!</v>
      </c>
      <c r="G224" s="56">
        <f>'TT Thiệu Hóa'!G41</f>
        <v>0</v>
      </c>
      <c r="H224" s="56" t="e">
        <f>'TT Thiệu Hóa'!H41</f>
        <v>#DIV/0!</v>
      </c>
      <c r="I224" s="56">
        <f>'TT Thiệu Hóa'!I41</f>
        <v>0</v>
      </c>
      <c r="J224" s="56" t="e">
        <f>'TT Thiệu Hóa'!J41</f>
        <v>#DIV/0!</v>
      </c>
      <c r="K224" s="56">
        <f>'TT Thiệu Hóa'!K41</f>
        <v>0</v>
      </c>
      <c r="L224" s="56" t="e">
        <f>'TT Thiệu Hóa'!L41</f>
        <v>#DIV/0!</v>
      </c>
    </row>
    <row r="225" spans="1:12" ht="17.25" thickBot="1" x14ac:dyDescent="0.3">
      <c r="A225" s="16" t="s">
        <v>220</v>
      </c>
      <c r="B225" s="56">
        <f>'Xã Thiệu Giao'!B41</f>
        <v>0</v>
      </c>
      <c r="C225" s="56">
        <f>'Xã Thiệu Giao'!C41</f>
        <v>0</v>
      </c>
      <c r="D225" s="56" t="e">
        <f>'Xã Thiệu Giao'!D41</f>
        <v>#DIV/0!</v>
      </c>
      <c r="E225" s="56">
        <f>'Xã Thiệu Giao'!E41</f>
        <v>0</v>
      </c>
      <c r="F225" s="56" t="e">
        <f>'Xã Thiệu Giao'!F41</f>
        <v>#DIV/0!</v>
      </c>
      <c r="G225" s="56">
        <f>'Xã Thiệu Giao'!G41</f>
        <v>0</v>
      </c>
      <c r="H225" s="56" t="e">
        <f>'Xã Thiệu Giao'!H41</f>
        <v>#DIV/0!</v>
      </c>
      <c r="I225" s="56">
        <f>'Xã Thiệu Giao'!I41</f>
        <v>0</v>
      </c>
      <c r="J225" s="56" t="e">
        <f>'Xã Thiệu Giao'!J41</f>
        <v>#DIV/0!</v>
      </c>
      <c r="K225" s="56">
        <f>'Xã Thiệu Giao'!K41</f>
        <v>0</v>
      </c>
      <c r="L225" s="56" t="e">
        <f>'Xã Thiệu Giao'!L41</f>
        <v>#DIV/0!</v>
      </c>
    </row>
    <row r="226" spans="1:12" ht="17.25" thickBot="1" x14ac:dyDescent="0.3">
      <c r="A226" s="16" t="s">
        <v>221</v>
      </c>
      <c r="B226" s="56">
        <f>'Tân Châu'!B41</f>
        <v>0</v>
      </c>
      <c r="C226" s="56">
        <f>'Tân Châu'!C41</f>
        <v>0</v>
      </c>
      <c r="D226" s="56" t="e">
        <f>'Tân Châu'!D41</f>
        <v>#DIV/0!</v>
      </c>
      <c r="E226" s="56">
        <f>'Tân Châu'!E41</f>
        <v>0</v>
      </c>
      <c r="F226" s="56" t="e">
        <f>'Tân Châu'!F41</f>
        <v>#DIV/0!</v>
      </c>
      <c r="G226" s="56">
        <f>'Tân Châu'!G41</f>
        <v>0</v>
      </c>
      <c r="H226" s="56" t="e">
        <f>'Tân Châu'!H41</f>
        <v>#DIV/0!</v>
      </c>
      <c r="I226" s="56">
        <f>'Tân Châu'!I41</f>
        <v>0</v>
      </c>
      <c r="J226" s="56" t="e">
        <f>'Tân Châu'!J41</f>
        <v>#DIV/0!</v>
      </c>
      <c r="K226" s="56">
        <f>'Tân Châu'!K41</f>
        <v>0</v>
      </c>
      <c r="L226" s="56" t="e">
        <f>'Tân Châu'!L41</f>
        <v>#DIV/0!</v>
      </c>
    </row>
    <row r="227" spans="1:12" ht="17.25" thickBot="1" x14ac:dyDescent="0.3">
      <c r="A227" s="16" t="s">
        <v>222</v>
      </c>
      <c r="B227" s="56">
        <f>'Xã Thiệu Ngọc'!B41</f>
        <v>0</v>
      </c>
      <c r="C227" s="56">
        <f>'Xã Thiệu Ngọc'!C41</f>
        <v>0</v>
      </c>
      <c r="D227" s="56" t="e">
        <f>'Xã Thiệu Ngọc'!D41</f>
        <v>#DIV/0!</v>
      </c>
      <c r="E227" s="56">
        <f>'Xã Thiệu Ngọc'!E41</f>
        <v>0</v>
      </c>
      <c r="F227" s="56" t="e">
        <f>'Xã Thiệu Ngọc'!F41</f>
        <v>#DIV/0!</v>
      </c>
      <c r="G227" s="56">
        <f>'Xã Thiệu Ngọc'!G41</f>
        <v>0</v>
      </c>
      <c r="H227" s="56" t="e">
        <f>'Xã Thiệu Ngọc'!H41</f>
        <v>#DIV/0!</v>
      </c>
      <c r="I227" s="56">
        <f>'Xã Thiệu Ngọc'!I41</f>
        <v>0</v>
      </c>
      <c r="J227" s="56" t="e">
        <f>'Xã Thiệu Ngọc'!J41</f>
        <v>#DIV/0!</v>
      </c>
      <c r="K227" s="56">
        <f>'Xã Thiệu Ngọc'!K41</f>
        <v>0</v>
      </c>
      <c r="L227" s="56" t="e">
        <f>'Xã Thiệu Ngọc'!L41</f>
        <v>#DIV/0!</v>
      </c>
    </row>
    <row r="228" spans="1:12" ht="17.25" thickBot="1" x14ac:dyDescent="0.3">
      <c r="A228" s="16" t="s">
        <v>223</v>
      </c>
      <c r="B228" s="56">
        <f>'Xã Thiệu Vũ'!B41</f>
        <v>0</v>
      </c>
      <c r="C228" s="56">
        <f>'Xã Thiệu Vũ'!C41</f>
        <v>0</v>
      </c>
      <c r="D228" s="56" t="e">
        <f>'Xã Thiệu Vũ'!D41</f>
        <v>#DIV/0!</v>
      </c>
      <c r="E228" s="56">
        <f>'Xã Thiệu Vũ'!E41</f>
        <v>0</v>
      </c>
      <c r="F228" s="56" t="e">
        <f>'Xã Thiệu Vũ'!F41</f>
        <v>#DIV/0!</v>
      </c>
      <c r="G228" s="56">
        <f>'Xã Thiệu Vũ'!G41</f>
        <v>0</v>
      </c>
      <c r="H228" s="56" t="e">
        <f>'Xã Thiệu Vũ'!H41</f>
        <v>#DIV/0!</v>
      </c>
      <c r="I228" s="56">
        <f>'Xã Thiệu Vũ'!I41</f>
        <v>0</v>
      </c>
      <c r="J228" s="56" t="e">
        <f>'Xã Thiệu Vũ'!J41</f>
        <v>#DIV/0!</v>
      </c>
      <c r="K228" s="56">
        <f>'Xã Thiệu Vũ'!K41</f>
        <v>0</v>
      </c>
      <c r="L228" s="56" t="e">
        <f>'Xã Thiệu Vũ'!L41</f>
        <v>#DIV/0!</v>
      </c>
    </row>
    <row r="229" spans="1:12" ht="17.25" thickBot="1" x14ac:dyDescent="0.3">
      <c r="A229" s="16" t="s">
        <v>224</v>
      </c>
      <c r="B229" s="56">
        <f>'Xã Thiệu Tiến'!B41</f>
        <v>0</v>
      </c>
      <c r="C229" s="56">
        <f>'Xã Thiệu Tiến'!C41</f>
        <v>0</v>
      </c>
      <c r="D229" s="56" t="e">
        <f>'Xã Thiệu Tiến'!D41</f>
        <v>#DIV/0!</v>
      </c>
      <c r="E229" s="56">
        <f>'Xã Thiệu Tiến'!E41</f>
        <v>0</v>
      </c>
      <c r="F229" s="56" t="e">
        <f>'Xã Thiệu Tiến'!F41</f>
        <v>#DIV/0!</v>
      </c>
      <c r="G229" s="56">
        <f>'Xã Thiệu Tiến'!G41</f>
        <v>0</v>
      </c>
      <c r="H229" s="56" t="e">
        <f>'Xã Thiệu Tiến'!H41</f>
        <v>#DIV/0!</v>
      </c>
      <c r="I229" s="56">
        <f>'Xã Thiệu Tiến'!I41</f>
        <v>0</v>
      </c>
      <c r="J229" s="56" t="e">
        <f>'Xã Thiệu Tiến'!J41</f>
        <v>#DIV/0!</v>
      </c>
      <c r="K229" s="56">
        <f>'Xã Thiệu Tiến'!K41</f>
        <v>0</v>
      </c>
      <c r="L229" s="56" t="e">
        <f>'Xã Thiệu Tiến'!L41</f>
        <v>#DIV/0!</v>
      </c>
    </row>
    <row r="230" spans="1:12" ht="17.25" thickBot="1" x14ac:dyDescent="0.3">
      <c r="A230" s="16" t="s">
        <v>225</v>
      </c>
      <c r="B230" s="56">
        <f>'Xã Thiệu Thành'!B41</f>
        <v>0</v>
      </c>
      <c r="C230" s="56">
        <f>'Xã Thiệu Thành'!C41</f>
        <v>0</v>
      </c>
      <c r="D230" s="56" t="e">
        <f>'Xã Thiệu Thành'!D41</f>
        <v>#DIV/0!</v>
      </c>
      <c r="E230" s="56">
        <f>'Xã Thiệu Thành'!E41</f>
        <v>0</v>
      </c>
      <c r="F230" s="56" t="e">
        <f>'Xã Thiệu Thành'!F41</f>
        <v>#DIV/0!</v>
      </c>
      <c r="G230" s="56">
        <f>'Xã Thiệu Thành'!G41</f>
        <v>0</v>
      </c>
      <c r="H230" s="56" t="e">
        <f>'Xã Thiệu Thành'!H41</f>
        <v>#DIV/0!</v>
      </c>
      <c r="I230" s="56">
        <f>'Xã Thiệu Thành'!I41</f>
        <v>0</v>
      </c>
      <c r="J230" s="56" t="e">
        <f>'Xã Thiệu Thành'!J41</f>
        <v>#DIV/0!</v>
      </c>
      <c r="K230" s="56">
        <f>'Xã Thiệu Thành'!K41</f>
        <v>0</v>
      </c>
      <c r="L230" s="56" t="e">
        <f>'Xã Thiệu Thành'!L41</f>
        <v>#DIV/0!</v>
      </c>
    </row>
    <row r="231" spans="1:12" ht="17.25" thickBot="1" x14ac:dyDescent="0.3">
      <c r="A231" s="16" t="s">
        <v>226</v>
      </c>
      <c r="B231" s="56">
        <f>'Xã Thiệu Công'!B41</f>
        <v>0</v>
      </c>
      <c r="C231" s="56">
        <f>'Xã Thiệu Công'!C41</f>
        <v>0</v>
      </c>
      <c r="D231" s="56" t="e">
        <f>'Xã Thiệu Công'!D41</f>
        <v>#DIV/0!</v>
      </c>
      <c r="E231" s="56">
        <f>'Xã Thiệu Công'!E41</f>
        <v>0</v>
      </c>
      <c r="F231" s="56" t="e">
        <f>'Xã Thiệu Công'!F41</f>
        <v>#DIV/0!</v>
      </c>
      <c r="G231" s="56">
        <f>'Xã Thiệu Công'!G41</f>
        <v>0</v>
      </c>
      <c r="H231" s="56" t="e">
        <f>'Xã Thiệu Công'!H41</f>
        <v>#DIV/0!</v>
      </c>
      <c r="I231" s="56">
        <f>'Xã Thiệu Công'!I41</f>
        <v>0</v>
      </c>
      <c r="J231" s="56" t="e">
        <f>'Xã Thiệu Công'!J41</f>
        <v>#DIV/0!</v>
      </c>
      <c r="K231" s="56">
        <f>'Xã Thiệu Công'!K41</f>
        <v>0</v>
      </c>
      <c r="L231" s="56" t="e">
        <f>'Xã Thiệu Công'!L41</f>
        <v>#DIV/0!</v>
      </c>
    </row>
    <row r="232" spans="1:12" ht="17.25" thickBot="1" x14ac:dyDescent="0.3">
      <c r="A232" s="16" t="s">
        <v>227</v>
      </c>
      <c r="B232" s="56">
        <f>'Xã Thiệu Phúc'!B41</f>
        <v>0</v>
      </c>
      <c r="C232" s="56">
        <f>'Xã Thiệu Phúc'!C41</f>
        <v>0</v>
      </c>
      <c r="D232" s="56" t="e">
        <f>'Xã Thiệu Phúc'!D41</f>
        <v>#DIV/0!</v>
      </c>
      <c r="E232" s="56">
        <f>'Xã Thiệu Phúc'!E41</f>
        <v>0</v>
      </c>
      <c r="F232" s="56" t="e">
        <f>'Xã Thiệu Phúc'!F41</f>
        <v>#DIV/0!</v>
      </c>
      <c r="G232" s="56">
        <f>'Xã Thiệu Phúc'!G41</f>
        <v>0</v>
      </c>
      <c r="H232" s="56" t="e">
        <f>'Xã Thiệu Phúc'!H41</f>
        <v>#DIV/0!</v>
      </c>
      <c r="I232" s="56">
        <f>'Xã Thiệu Phúc'!I41</f>
        <v>0</v>
      </c>
      <c r="J232" s="56" t="e">
        <f>'Xã Thiệu Phúc'!J41</f>
        <v>#DIV/0!</v>
      </c>
      <c r="K232" s="56">
        <f>'Xã Thiệu Phúc'!K41</f>
        <v>0</v>
      </c>
      <c r="L232" s="56" t="e">
        <f>'Xã Thiệu Phúc'!L41</f>
        <v>#DIV/0!</v>
      </c>
    </row>
    <row r="233" spans="1:12" ht="17.25" thickBot="1" x14ac:dyDescent="0.3">
      <c r="A233" s="16" t="s">
        <v>228</v>
      </c>
      <c r="B233" s="56">
        <f>'Xã Thiệu Phú'!B41</f>
        <v>0</v>
      </c>
      <c r="C233" s="56">
        <f>'Xã Thiệu Phú'!C41</f>
        <v>0</v>
      </c>
      <c r="D233" s="56" t="e">
        <f>'Xã Thiệu Phú'!D41</f>
        <v>#DIV/0!</v>
      </c>
      <c r="E233" s="56">
        <f>'Xã Thiệu Phú'!E41</f>
        <v>0</v>
      </c>
      <c r="F233" s="56" t="e">
        <f>'Xã Thiệu Phú'!F41</f>
        <v>#DIV/0!</v>
      </c>
      <c r="G233" s="56">
        <f>'Xã Thiệu Phú'!G41</f>
        <v>0</v>
      </c>
      <c r="H233" s="56" t="e">
        <f>'Xã Thiệu Phú'!H41</f>
        <v>#DIV/0!</v>
      </c>
      <c r="I233" s="56">
        <f>'Xã Thiệu Phú'!I41</f>
        <v>0</v>
      </c>
      <c r="J233" s="56" t="e">
        <f>'Xã Thiệu Phú'!J41</f>
        <v>#DIV/0!</v>
      </c>
      <c r="K233" s="56">
        <f>'Xã Thiệu Phú'!K41</f>
        <v>0</v>
      </c>
      <c r="L233" s="56" t="e">
        <f>'Xã Thiệu Phú'!L41</f>
        <v>#DIV/0!</v>
      </c>
    </row>
    <row r="234" spans="1:12" ht="17.25" thickBot="1" x14ac:dyDescent="0.3">
      <c r="A234" s="16" t="s">
        <v>229</v>
      </c>
      <c r="B234" s="56">
        <f>'Xã Thiệu Long'!B41</f>
        <v>0</v>
      </c>
      <c r="C234" s="56">
        <f>'Xã Thiệu Long'!C41</f>
        <v>0</v>
      </c>
      <c r="D234" s="56" t="e">
        <f>'Xã Thiệu Long'!D41</f>
        <v>#DIV/0!</v>
      </c>
      <c r="E234" s="56">
        <f>'Xã Thiệu Long'!E41</f>
        <v>0</v>
      </c>
      <c r="F234" s="56" t="e">
        <f>'Xã Thiệu Long'!F41</f>
        <v>#DIV/0!</v>
      </c>
      <c r="G234" s="56">
        <f>'Xã Thiệu Long'!G41</f>
        <v>0</v>
      </c>
      <c r="H234" s="56" t="e">
        <f>'Xã Thiệu Long'!H41</f>
        <v>#DIV/0!</v>
      </c>
      <c r="I234" s="56">
        <f>'Xã Thiệu Long'!I41</f>
        <v>0</v>
      </c>
      <c r="J234" s="56" t="e">
        <f>'Xã Thiệu Long'!J41</f>
        <v>#DIV/0!</v>
      </c>
      <c r="K234" s="56">
        <f>'Xã Thiệu Long'!K41</f>
        <v>0</v>
      </c>
      <c r="L234" s="56" t="e">
        <f>'Xã Thiệu Long'!L41</f>
        <v>#DIV/0!</v>
      </c>
    </row>
    <row r="235" spans="1:12" ht="33.75" thickBot="1" x14ac:dyDescent="0.3">
      <c r="A235" s="16" t="s">
        <v>230</v>
      </c>
      <c r="B235" s="56">
        <f>'Xã Thiệu Nguyên'!B41</f>
        <v>0</v>
      </c>
      <c r="C235" s="56">
        <f>'Xã Thiệu Nguyên'!C41</f>
        <v>0</v>
      </c>
      <c r="D235" s="56" t="e">
        <f>'Xã Thiệu Nguyên'!D41</f>
        <v>#DIV/0!</v>
      </c>
      <c r="E235" s="56">
        <f>'Xã Thiệu Nguyên'!E41</f>
        <v>0</v>
      </c>
      <c r="F235" s="56" t="e">
        <f>'Xã Thiệu Nguyên'!F41</f>
        <v>#DIV/0!</v>
      </c>
      <c r="G235" s="56">
        <f>'Xã Thiệu Nguyên'!G41</f>
        <v>0</v>
      </c>
      <c r="H235" s="56" t="e">
        <f>'Xã Thiệu Nguyên'!H41</f>
        <v>#DIV/0!</v>
      </c>
      <c r="I235" s="56">
        <f>'Xã Thiệu Nguyên'!I41</f>
        <v>0</v>
      </c>
      <c r="J235" s="56" t="e">
        <f>'Xã Thiệu Nguyên'!J41</f>
        <v>#DIV/0!</v>
      </c>
      <c r="K235" s="56">
        <f>'Xã Thiệu Nguyên'!K41</f>
        <v>0</v>
      </c>
      <c r="L235" s="56" t="e">
        <f>'Xã Thiệu Nguyên'!L41</f>
        <v>#DIV/0!</v>
      </c>
    </row>
    <row r="236" spans="1:12" ht="17.25" thickBot="1" x14ac:dyDescent="0.3">
      <c r="A236" s="16" t="s">
        <v>231</v>
      </c>
      <c r="B236" s="56">
        <f>'Xã Thiệu Duy'!B41</f>
        <v>0</v>
      </c>
      <c r="C236" s="56">
        <f>'Xã Thiệu Duy'!C41</f>
        <v>0</v>
      </c>
      <c r="D236" s="56" t="e">
        <f>'Xã Thiệu Duy'!D41</f>
        <v>#DIV/0!</v>
      </c>
      <c r="E236" s="56">
        <f>'Xã Thiệu Duy'!E41</f>
        <v>0</v>
      </c>
      <c r="F236" s="56" t="e">
        <f>'Xã Thiệu Duy'!F41</f>
        <v>#DIV/0!</v>
      </c>
      <c r="G236" s="56">
        <f>'Xã Thiệu Duy'!G41</f>
        <v>0</v>
      </c>
      <c r="H236" s="56" t="e">
        <f>'Xã Thiệu Duy'!H41</f>
        <v>#DIV/0!</v>
      </c>
      <c r="I236" s="56">
        <f>'Xã Thiệu Duy'!I41</f>
        <v>0</v>
      </c>
      <c r="J236" s="56" t="e">
        <f>'Xã Thiệu Duy'!J41</f>
        <v>#DIV/0!</v>
      </c>
      <c r="K236" s="56">
        <f>'Xã Thiệu Duy'!K41</f>
        <v>0</v>
      </c>
      <c r="L236" s="56" t="e">
        <f>'Xã Thiệu Duy'!L41</f>
        <v>#DIV/0!</v>
      </c>
    </row>
    <row r="237" spans="1:12" ht="17.25" thickBot="1" x14ac:dyDescent="0.3">
      <c r="A237" s="16" t="s">
        <v>232</v>
      </c>
      <c r="B237" s="56">
        <f>'Xã Thiệu Giang'!B41</f>
        <v>0</v>
      </c>
      <c r="C237" s="56">
        <f>'Xã Thiệu Giang'!C41</f>
        <v>0</v>
      </c>
      <c r="D237" s="56" t="e">
        <f>'Xã Thiệu Giang'!D41</f>
        <v>#DIV/0!</v>
      </c>
      <c r="E237" s="56">
        <f>'Xã Thiệu Giang'!E41</f>
        <v>0</v>
      </c>
      <c r="F237" s="56" t="e">
        <f>'Xã Thiệu Giang'!F41</f>
        <v>#DIV/0!</v>
      </c>
      <c r="G237" s="56">
        <f>'Xã Thiệu Giang'!G41</f>
        <v>0</v>
      </c>
      <c r="H237" s="56" t="e">
        <f>'Xã Thiệu Giang'!H41</f>
        <v>#DIV/0!</v>
      </c>
      <c r="I237" s="56">
        <f>'Xã Thiệu Giang'!I41</f>
        <v>0</v>
      </c>
      <c r="J237" s="56" t="e">
        <f>'Xã Thiệu Giang'!J41</f>
        <v>#DIV/0!</v>
      </c>
      <c r="K237" s="56">
        <f>'Xã Thiệu Giang'!K41</f>
        <v>0</v>
      </c>
      <c r="L237" s="56" t="e">
        <f>'Xã Thiệu Giang'!L41</f>
        <v>#DIV/0!</v>
      </c>
    </row>
    <row r="238" spans="1:12" ht="17.25" thickBot="1" x14ac:dyDescent="0.3">
      <c r="A238" s="16" t="s">
        <v>233</v>
      </c>
      <c r="B238" s="56">
        <f>'Xã Thiệu Hợp'!B41</f>
        <v>0</v>
      </c>
      <c r="C238" s="56">
        <f>'Xã Thiệu Hợp'!C41</f>
        <v>0</v>
      </c>
      <c r="D238" s="56" t="e">
        <f>'Xã Thiệu Hợp'!D41</f>
        <v>#DIV/0!</v>
      </c>
      <c r="E238" s="56">
        <f>'Xã Thiệu Hợp'!E41</f>
        <v>0</v>
      </c>
      <c r="F238" s="56" t="e">
        <f>'Xã Thiệu Hợp'!F41</f>
        <v>#DIV/0!</v>
      </c>
      <c r="G238" s="56">
        <f>'Xã Thiệu Hợp'!G41</f>
        <v>0</v>
      </c>
      <c r="H238" s="56" t="e">
        <f>'Xã Thiệu Hợp'!H41</f>
        <v>#DIV/0!</v>
      </c>
      <c r="I238" s="56">
        <f>'Xã Thiệu Hợp'!I41</f>
        <v>0</v>
      </c>
      <c r="J238" s="56" t="e">
        <f>'Xã Thiệu Hợp'!J41</f>
        <v>#DIV/0!</v>
      </c>
      <c r="K238" s="56">
        <f>'Xã Thiệu Hợp'!K41</f>
        <v>0</v>
      </c>
      <c r="L238" s="56" t="e">
        <f>'Xã Thiệu Hợp'!L41</f>
        <v>#DIV/0!</v>
      </c>
    </row>
    <row r="239" spans="1:12" ht="17.25" thickBot="1" x14ac:dyDescent="0.3">
      <c r="A239" s="16" t="s">
        <v>234</v>
      </c>
      <c r="B239" s="56">
        <f>'Xã Thiệu Thịnh'!B41</f>
        <v>0</v>
      </c>
      <c r="C239" s="56">
        <f>'Xã Thiệu Thịnh'!C41</f>
        <v>0</v>
      </c>
      <c r="D239" s="56" t="e">
        <f>'Xã Thiệu Thịnh'!D41</f>
        <v>#DIV/0!</v>
      </c>
      <c r="E239" s="56">
        <f>'Xã Thiệu Thịnh'!E41</f>
        <v>0</v>
      </c>
      <c r="F239" s="56" t="e">
        <f>'Xã Thiệu Thịnh'!F41</f>
        <v>#DIV/0!</v>
      </c>
      <c r="G239" s="56">
        <f>'Xã Thiệu Thịnh'!G41</f>
        <v>0</v>
      </c>
      <c r="H239" s="56" t="e">
        <f>'Xã Thiệu Thịnh'!H41</f>
        <v>#DIV/0!</v>
      </c>
      <c r="I239" s="56">
        <f>'Xã Thiệu Thịnh'!I41</f>
        <v>0</v>
      </c>
      <c r="J239" s="56" t="e">
        <f>'Xã Thiệu Thịnh'!J41</f>
        <v>#DIV/0!</v>
      </c>
      <c r="K239" s="56">
        <f>'Xã Thiệu Thịnh'!K41</f>
        <v>0</v>
      </c>
      <c r="L239" s="56" t="e">
        <f>'Xã Thiệu Thịnh'!L41</f>
        <v>#DIV/0!</v>
      </c>
    </row>
    <row r="240" spans="1:12" ht="17.25" thickBot="1" x14ac:dyDescent="0.3">
      <c r="A240" s="16" t="s">
        <v>235</v>
      </c>
      <c r="B240" s="56">
        <f>'Xã Thiệu Quang'!B41</f>
        <v>0</v>
      </c>
      <c r="C240" s="56">
        <f>'Xã Thiệu Quang'!C41</f>
        <v>0</v>
      </c>
      <c r="D240" s="56" t="e">
        <f>'Xã Thiệu Quang'!D41</f>
        <v>#DIV/0!</v>
      </c>
      <c r="E240" s="56">
        <f>'Xã Thiệu Quang'!E41</f>
        <v>0</v>
      </c>
      <c r="F240" s="56" t="e">
        <f>'Xã Thiệu Quang'!F41</f>
        <v>#DIV/0!</v>
      </c>
      <c r="G240" s="56">
        <f>'Xã Thiệu Quang'!G41</f>
        <v>0</v>
      </c>
      <c r="H240" s="56" t="e">
        <f>'Xã Thiệu Quang'!H41</f>
        <v>#DIV/0!</v>
      </c>
      <c r="I240" s="56">
        <f>'Xã Thiệu Quang'!I41</f>
        <v>0</v>
      </c>
      <c r="J240" s="56" t="e">
        <f>'Xã Thiệu Quang'!J41</f>
        <v>#DIV/0!</v>
      </c>
      <c r="K240" s="56">
        <f>'Xã Thiệu Quang'!K41</f>
        <v>0</v>
      </c>
      <c r="L240" s="56" t="e">
        <f>'Xã Thiệu Quang'!L41</f>
        <v>#DIV/0!</v>
      </c>
    </row>
    <row r="241" spans="1:14" s="14" customFormat="1" ht="32.25" thickBot="1" x14ac:dyDescent="0.3">
      <c r="A241" s="98" t="s">
        <v>113</v>
      </c>
      <c r="B241" s="102"/>
      <c r="C241" s="100"/>
      <c r="D241" s="100"/>
      <c r="E241" s="57">
        <f>SUM(E242:E247)</f>
        <v>0</v>
      </c>
      <c r="F241" s="78" t="e">
        <f>E241/C208</f>
        <v>#DIV/0!</v>
      </c>
      <c r="G241" s="57">
        <f>SUM(G242:G247)</f>
        <v>0</v>
      </c>
      <c r="H241" s="78" t="e">
        <f>G241/E241</f>
        <v>#DIV/0!</v>
      </c>
      <c r="I241" s="57">
        <f>SUM(I242:I247)</f>
        <v>0</v>
      </c>
      <c r="J241" s="78" t="e">
        <f>I241/G241</f>
        <v>#DIV/0!</v>
      </c>
      <c r="K241" s="57">
        <f>SUM(K242:K247)</f>
        <v>0</v>
      </c>
      <c r="L241" s="78" t="e">
        <f>K241/E241</f>
        <v>#DIV/0!</v>
      </c>
    </row>
    <row r="242" spans="1:14" ht="17.25" thickBot="1" x14ac:dyDescent="0.3">
      <c r="A242" s="3" t="s">
        <v>236</v>
      </c>
      <c r="B242" s="102"/>
      <c r="C242" s="102"/>
      <c r="D242" s="102"/>
      <c r="E242" s="96"/>
      <c r="F242" s="102"/>
      <c r="G242" s="96"/>
      <c r="H242" s="58" t="e">
        <f>G242/E242</f>
        <v>#DIV/0!</v>
      </c>
      <c r="I242" s="96"/>
      <c r="J242" s="58" t="e">
        <f>I242/G242</f>
        <v>#DIV/0!</v>
      </c>
      <c r="K242" s="96"/>
      <c r="L242" s="58" t="e">
        <f>K242/E242</f>
        <v>#DIV/0!</v>
      </c>
    </row>
    <row r="243" spans="1:14" ht="17.25" thickBot="1" x14ac:dyDescent="0.3">
      <c r="A243" s="3" t="s">
        <v>100</v>
      </c>
      <c r="B243" s="102"/>
      <c r="C243" s="102"/>
      <c r="D243" s="102"/>
      <c r="E243" s="96"/>
      <c r="F243" s="102"/>
      <c r="G243" s="96"/>
      <c r="H243" s="58" t="e">
        <f t="shared" ref="H243:H247" si="24">G243/E243</f>
        <v>#DIV/0!</v>
      </c>
      <c r="I243" s="96"/>
      <c r="J243" s="58" t="e">
        <f t="shared" ref="J243:J246" si="25">I243/G243</f>
        <v>#DIV/0!</v>
      </c>
      <c r="K243" s="96"/>
      <c r="L243" s="58" t="e">
        <f t="shared" ref="L243:L247" si="26">K243/E243</f>
        <v>#DIV/0!</v>
      </c>
    </row>
    <row r="244" spans="1:14" ht="17.25" thickBot="1" x14ac:dyDescent="0.3">
      <c r="A244" s="3" t="s">
        <v>101</v>
      </c>
      <c r="B244" s="102"/>
      <c r="C244" s="102"/>
      <c r="D244" s="102"/>
      <c r="E244" s="96"/>
      <c r="F244" s="102"/>
      <c r="G244" s="96"/>
      <c r="H244" s="58" t="e">
        <f t="shared" si="24"/>
        <v>#DIV/0!</v>
      </c>
      <c r="I244" s="96"/>
      <c r="J244" s="58" t="e">
        <f t="shared" si="25"/>
        <v>#DIV/0!</v>
      </c>
      <c r="K244" s="96"/>
      <c r="L244" s="58" t="e">
        <f t="shared" si="26"/>
        <v>#DIV/0!</v>
      </c>
    </row>
    <row r="245" spans="1:14" ht="17.25" thickBot="1" x14ac:dyDescent="0.3">
      <c r="A245" s="3" t="s">
        <v>102</v>
      </c>
      <c r="B245" s="102"/>
      <c r="C245" s="102"/>
      <c r="D245" s="102"/>
      <c r="E245" s="96"/>
      <c r="F245" s="102"/>
      <c r="G245" s="96"/>
      <c r="H245" s="58" t="e">
        <f t="shared" si="24"/>
        <v>#DIV/0!</v>
      </c>
      <c r="I245" s="96"/>
      <c r="J245" s="58" t="e">
        <f t="shared" si="25"/>
        <v>#DIV/0!</v>
      </c>
      <c r="K245" s="96"/>
      <c r="L245" s="58" t="e">
        <f t="shared" si="26"/>
        <v>#DIV/0!</v>
      </c>
    </row>
    <row r="246" spans="1:14" ht="17.25" thickBot="1" x14ac:dyDescent="0.3">
      <c r="A246" s="3" t="s">
        <v>103</v>
      </c>
      <c r="B246" s="102"/>
      <c r="C246" s="102"/>
      <c r="D246" s="102"/>
      <c r="E246" s="96"/>
      <c r="F246" s="102"/>
      <c r="G246" s="96"/>
      <c r="H246" s="58" t="e">
        <f t="shared" si="24"/>
        <v>#DIV/0!</v>
      </c>
      <c r="I246" s="96"/>
      <c r="J246" s="58" t="e">
        <f t="shared" si="25"/>
        <v>#DIV/0!</v>
      </c>
      <c r="K246" s="96"/>
      <c r="L246" s="58" t="e">
        <f t="shared" si="26"/>
        <v>#DIV/0!</v>
      </c>
    </row>
    <row r="247" spans="1:14" ht="17.25" thickBot="1" x14ac:dyDescent="0.3">
      <c r="A247" s="3" t="s">
        <v>104</v>
      </c>
      <c r="B247" s="102"/>
      <c r="C247" s="102"/>
      <c r="D247" s="102"/>
      <c r="E247" s="96"/>
      <c r="F247" s="102"/>
      <c r="G247" s="96"/>
      <c r="H247" s="58" t="e">
        <f t="shared" si="24"/>
        <v>#DIV/0!</v>
      </c>
      <c r="I247" s="96"/>
      <c r="J247" s="58" t="e">
        <f>I247/G247</f>
        <v>#DIV/0!</v>
      </c>
      <c r="K247" s="96"/>
      <c r="L247" s="58" t="e">
        <f t="shared" si="26"/>
        <v>#DIV/0!</v>
      </c>
    </row>
    <row r="248" spans="1:14" s="14" customFormat="1" ht="16.5" x14ac:dyDescent="0.25">
      <c r="A248" s="8"/>
      <c r="B248" s="25"/>
      <c r="C248" s="25"/>
      <c r="D248" s="26"/>
      <c r="E248" s="25"/>
      <c r="F248" s="25"/>
      <c r="G248" s="25"/>
      <c r="H248" s="25"/>
      <c r="I248" s="25"/>
    </row>
    <row r="249" spans="1:14" ht="16.5" x14ac:dyDescent="0.25">
      <c r="A249" s="5" t="s">
        <v>196</v>
      </c>
      <c r="B249" s="5"/>
      <c r="C249" s="5"/>
      <c r="D249" s="5"/>
      <c r="E249" s="5"/>
      <c r="F249" s="5"/>
      <c r="G249" s="5"/>
      <c r="H249" s="5"/>
      <c r="I249" s="5"/>
    </row>
    <row r="250" spans="1:14" ht="17.25" thickBot="1" x14ac:dyDescent="0.3">
      <c r="A250" s="164" t="s">
        <v>34</v>
      </c>
      <c r="B250" s="164"/>
      <c r="C250" s="164"/>
      <c r="D250" s="164"/>
      <c r="E250" s="164"/>
      <c r="F250" s="164"/>
      <c r="G250" s="164"/>
      <c r="H250" s="164"/>
      <c r="I250" s="164"/>
      <c r="J250" s="164"/>
      <c r="K250" s="164"/>
      <c r="L250" s="164"/>
      <c r="M250" s="164"/>
      <c r="N250" s="164"/>
    </row>
    <row r="251" spans="1:14" ht="21.75" customHeight="1" thickBot="1" x14ac:dyDescent="0.3">
      <c r="A251" s="129"/>
      <c r="B251" s="131" t="s">
        <v>13</v>
      </c>
      <c r="C251" s="132"/>
      <c r="D251" s="132"/>
      <c r="E251" s="132"/>
      <c r="F251" s="132"/>
      <c r="G251" s="133"/>
      <c r="H251" s="131" t="s">
        <v>14</v>
      </c>
      <c r="I251" s="132"/>
      <c r="J251" s="132"/>
      <c r="K251" s="133"/>
      <c r="L251" s="170" t="s">
        <v>36</v>
      </c>
      <c r="M251" s="170" t="s">
        <v>37</v>
      </c>
      <c r="N251" s="18"/>
    </row>
    <row r="252" spans="1:14" ht="150.75" customHeight="1" thickBot="1" x14ac:dyDescent="0.3">
      <c r="A252" s="130"/>
      <c r="B252" s="23" t="s">
        <v>25</v>
      </c>
      <c r="C252" s="23" t="s">
        <v>26</v>
      </c>
      <c r="D252" s="23" t="s">
        <v>27</v>
      </c>
      <c r="E252" s="23" t="s">
        <v>67</v>
      </c>
      <c r="F252" s="23" t="s">
        <v>68</v>
      </c>
      <c r="G252" s="24" t="s">
        <v>169</v>
      </c>
      <c r="H252" s="23" t="s">
        <v>28</v>
      </c>
      <c r="I252" s="23" t="s">
        <v>29</v>
      </c>
      <c r="J252" s="23" t="s">
        <v>69</v>
      </c>
      <c r="K252" s="24" t="s">
        <v>15</v>
      </c>
      <c r="L252" s="171"/>
      <c r="M252" s="171"/>
      <c r="N252" s="19"/>
    </row>
    <row r="253" spans="1:14" ht="17.25" thickBot="1" x14ac:dyDescent="0.3">
      <c r="A253" s="16" t="s">
        <v>211</v>
      </c>
      <c r="B253" s="56">
        <f>'Xã Thiệu Toán'!B46</f>
        <v>0</v>
      </c>
      <c r="C253" s="56">
        <f>'Xã Thiệu Toán'!C46</f>
        <v>0</v>
      </c>
      <c r="D253" s="56">
        <f>'Xã Thiệu Toán'!D46</f>
        <v>0</v>
      </c>
      <c r="E253" s="56">
        <f>'Xã Thiệu Toán'!E46</f>
        <v>0</v>
      </c>
      <c r="F253" s="56">
        <f>'Xã Thiệu Toán'!F46</f>
        <v>0</v>
      </c>
      <c r="G253" s="56">
        <f>'Xã Thiệu Toán'!G46</f>
        <v>0</v>
      </c>
      <c r="H253" s="56">
        <f>'Xã Thiệu Toán'!H46</f>
        <v>0</v>
      </c>
      <c r="I253" s="56">
        <f>'Xã Thiệu Toán'!I46</f>
        <v>0</v>
      </c>
      <c r="J253" s="56">
        <f>'Xã Thiệu Toán'!J46</f>
        <v>0</v>
      </c>
      <c r="K253" s="56">
        <f>'Xã Thiệu Toán'!K46</f>
        <v>0</v>
      </c>
      <c r="L253" s="59">
        <f>IF(OR(F253=1,B253+C253+D253&gt;2,AND(B253=1,E253=1)),3,IF(OR(E253=1,B253+C253+D253&gt;1),2,B253+C253+D253))</f>
        <v>0</v>
      </c>
      <c r="M253" s="59">
        <f t="shared" ref="M253:M277" si="27">IF(AND(J253=1,(H253+I253)=0),"Thuốc KH",(H253+I253))</f>
        <v>0</v>
      </c>
      <c r="N253" s="19"/>
    </row>
    <row r="254" spans="1:14" ht="17.25" thickBot="1" x14ac:dyDescent="0.3">
      <c r="A254" s="16" t="s">
        <v>212</v>
      </c>
      <c r="B254" s="56">
        <f>'Xã Thiệu Chính'!B46</f>
        <v>0</v>
      </c>
      <c r="C254" s="56">
        <f>'Xã Thiệu Chính'!C46</f>
        <v>0</v>
      </c>
      <c r="D254" s="56">
        <f>'Xã Thiệu Chính'!D46</f>
        <v>0</v>
      </c>
      <c r="E254" s="56">
        <f>'Xã Thiệu Chính'!E46</f>
        <v>0</v>
      </c>
      <c r="F254" s="56">
        <f>'Xã Thiệu Chính'!F46</f>
        <v>0</v>
      </c>
      <c r="G254" s="56">
        <f>'Xã Thiệu Chính'!G46</f>
        <v>0</v>
      </c>
      <c r="H254" s="56">
        <f>'Xã Thiệu Chính'!H46</f>
        <v>0</v>
      </c>
      <c r="I254" s="56">
        <f>'Xã Thiệu Chính'!I46</f>
        <v>0</v>
      </c>
      <c r="J254" s="56">
        <f>'Xã Thiệu Chính'!J46</f>
        <v>0</v>
      </c>
      <c r="K254" s="56">
        <f>'Xã Thiệu Chính'!K46</f>
        <v>0</v>
      </c>
      <c r="L254" s="59">
        <f>IF(OR(F254=1,B254+C254+D254&gt;2,AND(B254=1,E254=1)),3,IF(OR(E254=1,B254+C254+D254&gt;1),2,B254+C254+D254))</f>
        <v>0</v>
      </c>
      <c r="M254" s="59">
        <f t="shared" si="27"/>
        <v>0</v>
      </c>
      <c r="N254" s="19"/>
    </row>
    <row r="255" spans="1:14" ht="17.25" thickBot="1" x14ac:dyDescent="0.3">
      <c r="A255" s="16" t="s">
        <v>213</v>
      </c>
      <c r="B255" s="56">
        <f>'Xã Thiệu Hòa'!B46</f>
        <v>0</v>
      </c>
      <c r="C255" s="56">
        <f>'Xã Thiệu Hòa'!C46</f>
        <v>0</v>
      </c>
      <c r="D255" s="56">
        <f>'Xã Thiệu Hòa'!D46</f>
        <v>0</v>
      </c>
      <c r="E255" s="56">
        <f>'Xã Thiệu Hòa'!E46</f>
        <v>0</v>
      </c>
      <c r="F255" s="56">
        <f>'Xã Thiệu Hòa'!F46</f>
        <v>0</v>
      </c>
      <c r="G255" s="56">
        <f>'Xã Thiệu Hòa'!G46</f>
        <v>0</v>
      </c>
      <c r="H255" s="56">
        <f>'Xã Thiệu Hòa'!H46</f>
        <v>0</v>
      </c>
      <c r="I255" s="56">
        <f>'Xã Thiệu Hòa'!I46</f>
        <v>0</v>
      </c>
      <c r="J255" s="56">
        <f>'Xã Thiệu Hòa'!J46</f>
        <v>0</v>
      </c>
      <c r="K255" s="56">
        <f>'Xã Thiệu Hòa'!K46</f>
        <v>0</v>
      </c>
      <c r="L255" s="59">
        <f>IF(OR(F255=1,B255+C255+D255&gt;2,AND(B255=1,E255=1)),3,IF(OR(E255=1,B255+C255+D255&gt;1),2,B255+C255+D255))</f>
        <v>0</v>
      </c>
      <c r="M255" s="59">
        <f t="shared" si="27"/>
        <v>0</v>
      </c>
      <c r="N255" s="19"/>
    </row>
    <row r="256" spans="1:14" ht="17.25" thickBot="1" x14ac:dyDescent="0.3">
      <c r="A256" s="16" t="s">
        <v>214</v>
      </c>
      <c r="B256" s="56">
        <f>'Xã Minh Tâm'!B46</f>
        <v>0</v>
      </c>
      <c r="C256" s="56">
        <f>'Xã Minh Tâm'!C46</f>
        <v>0</v>
      </c>
      <c r="D256" s="56">
        <f>'Xã Minh Tâm'!D46</f>
        <v>0</v>
      </c>
      <c r="E256" s="56">
        <f>'Xã Minh Tâm'!E46</f>
        <v>0</v>
      </c>
      <c r="F256" s="56">
        <f>'Xã Minh Tâm'!F46</f>
        <v>0</v>
      </c>
      <c r="G256" s="56">
        <f>'Xã Minh Tâm'!G46</f>
        <v>0</v>
      </c>
      <c r="H256" s="56">
        <f>'Xã Minh Tâm'!H46</f>
        <v>0</v>
      </c>
      <c r="I256" s="56">
        <f>'Xã Minh Tâm'!I46</f>
        <v>0</v>
      </c>
      <c r="J256" s="56">
        <f>'Xã Minh Tâm'!J46</f>
        <v>0</v>
      </c>
      <c r="K256" s="56">
        <f>'Xã Minh Tâm'!K46</f>
        <v>0</v>
      </c>
      <c r="L256" s="59">
        <f>IF(OR(F256=1,B256+C256+D256&gt;2,AND(B256=1,E256=1)),3,IF(OR(E256=1,B256+C256+D256&gt;1),2,B256+C256+D256))</f>
        <v>0</v>
      </c>
      <c r="M256" s="59">
        <f t="shared" si="27"/>
        <v>0</v>
      </c>
      <c r="N256" s="19"/>
    </row>
    <row r="257" spans="1:14" ht="17.25" thickBot="1" x14ac:dyDescent="0.3">
      <c r="A257" s="16" t="s">
        <v>215</v>
      </c>
      <c r="B257" s="56">
        <f>'Xã Thiệu Viên '!B46</f>
        <v>0</v>
      </c>
      <c r="C257" s="56">
        <f>'Xã Thiệu Viên '!C46</f>
        <v>0</v>
      </c>
      <c r="D257" s="56">
        <f>'Xã Thiệu Viên '!D46</f>
        <v>0</v>
      </c>
      <c r="E257" s="56">
        <f>'Xã Thiệu Viên '!E46</f>
        <v>0</v>
      </c>
      <c r="F257" s="56">
        <f>'Xã Thiệu Viên '!F46</f>
        <v>0</v>
      </c>
      <c r="G257" s="56">
        <f>'Xã Thiệu Viên '!G46</f>
        <v>0</v>
      </c>
      <c r="H257" s="56">
        <f>'Xã Thiệu Viên '!H46</f>
        <v>0</v>
      </c>
      <c r="I257" s="56">
        <f>'Xã Thiệu Viên '!I46</f>
        <v>0</v>
      </c>
      <c r="J257" s="56">
        <f>'Xã Thiệu Viên '!J46</f>
        <v>0</v>
      </c>
      <c r="K257" s="56">
        <f>'Xã Thiệu Viên '!K46</f>
        <v>0</v>
      </c>
      <c r="L257" s="59">
        <f>IF(OR(F257=1,B257+C257+D257&gt;2,AND(B257=1,E257=1)),3,IF(OR(E257=1,B257+C257+D257&gt;1),2,B257+C257+D257))</f>
        <v>0</v>
      </c>
      <c r="M257" s="59">
        <f t="shared" si="27"/>
        <v>0</v>
      </c>
      <c r="N257" s="19"/>
    </row>
    <row r="258" spans="1:14" ht="17.25" thickBot="1" x14ac:dyDescent="0.3">
      <c r="A258" s="16" t="s">
        <v>216</v>
      </c>
      <c r="B258" s="56">
        <f>'Xã Thiệu Lý'!B46</f>
        <v>0</v>
      </c>
      <c r="C258" s="56">
        <f>'Xã Thiệu Lý'!C46</f>
        <v>0</v>
      </c>
      <c r="D258" s="56">
        <f>'Xã Thiệu Lý'!D46</f>
        <v>0</v>
      </c>
      <c r="E258" s="56">
        <f>'Xã Thiệu Lý'!E46</f>
        <v>0</v>
      </c>
      <c r="F258" s="56">
        <f>'Xã Thiệu Lý'!F46</f>
        <v>0</v>
      </c>
      <c r="G258" s="56">
        <f>'Xã Thiệu Lý'!G46</f>
        <v>0</v>
      </c>
      <c r="H258" s="56">
        <f>'Xã Thiệu Lý'!H46</f>
        <v>0</v>
      </c>
      <c r="I258" s="56">
        <f>'Xã Thiệu Lý'!I46</f>
        <v>0</v>
      </c>
      <c r="J258" s="56">
        <f>'Xã Thiệu Lý'!J46</f>
        <v>0</v>
      </c>
      <c r="K258" s="56">
        <f>'Xã Thiệu Lý'!K46</f>
        <v>0</v>
      </c>
      <c r="L258" s="59">
        <f t="shared" ref="L258:L277" si="28">IF(OR(F258=1,B258+C258+D258&gt;2,AND(B258=1,E258=1)),3,IF(OR(E258=1,B258+C258+D258&gt;1),2,B258+C258+D258))</f>
        <v>0</v>
      </c>
      <c r="M258" s="59">
        <f t="shared" si="27"/>
        <v>0</v>
      </c>
      <c r="N258" s="19"/>
    </row>
    <row r="259" spans="1:14" ht="17.25" thickBot="1" x14ac:dyDescent="0.3">
      <c r="A259" s="16" t="s">
        <v>217</v>
      </c>
      <c r="B259" s="56">
        <f>'Xã Thiệu Vận'!B46</f>
        <v>0</v>
      </c>
      <c r="C259" s="56">
        <f>'Xã Thiệu Vận'!C46</f>
        <v>0</v>
      </c>
      <c r="D259" s="56">
        <f>'Xã Thiệu Vận'!D46</f>
        <v>0</v>
      </c>
      <c r="E259" s="56">
        <f>'Xã Thiệu Vận'!E46</f>
        <v>0</v>
      </c>
      <c r="F259" s="56">
        <f>'Xã Thiệu Vận'!F46</f>
        <v>0</v>
      </c>
      <c r="G259" s="56">
        <f>'Xã Thiệu Vận'!G46</f>
        <v>0</v>
      </c>
      <c r="H259" s="56">
        <f>'Xã Thiệu Vận'!H46</f>
        <v>0</v>
      </c>
      <c r="I259" s="56">
        <f>'Xã Thiệu Vận'!I46</f>
        <v>0</v>
      </c>
      <c r="J259" s="56">
        <f>'Xã Thiệu Vận'!J46</f>
        <v>0</v>
      </c>
      <c r="K259" s="56">
        <f>'Xã Thiệu Vận'!K46</f>
        <v>0</v>
      </c>
      <c r="L259" s="59">
        <f t="shared" si="28"/>
        <v>0</v>
      </c>
      <c r="M259" s="59">
        <f t="shared" si="27"/>
        <v>0</v>
      </c>
      <c r="N259" s="19"/>
    </row>
    <row r="260" spans="1:14" ht="17.25" thickBot="1" x14ac:dyDescent="0.3">
      <c r="A260" s="16" t="s">
        <v>218</v>
      </c>
      <c r="B260" s="56">
        <f>'Xã Thiệu Trung'!B46</f>
        <v>0</v>
      </c>
      <c r="C260" s="56">
        <f>'Xã Thiệu Trung'!C46</f>
        <v>0</v>
      </c>
      <c r="D260" s="56">
        <f>'Xã Thiệu Trung'!D46</f>
        <v>0</v>
      </c>
      <c r="E260" s="56">
        <f>'Xã Thiệu Trung'!E46</f>
        <v>0</v>
      </c>
      <c r="F260" s="56">
        <f>'Xã Thiệu Trung'!F46</f>
        <v>0</v>
      </c>
      <c r="G260" s="56">
        <f>'Xã Thiệu Trung'!G46</f>
        <v>0</v>
      </c>
      <c r="H260" s="56">
        <f>'Xã Thiệu Trung'!H46</f>
        <v>0</v>
      </c>
      <c r="I260" s="56">
        <f>'Xã Thiệu Trung'!I46</f>
        <v>0</v>
      </c>
      <c r="J260" s="56">
        <f>'Xã Thiệu Trung'!J46</f>
        <v>0</v>
      </c>
      <c r="K260" s="56">
        <f>'Xã Thiệu Trung'!K46</f>
        <v>0</v>
      </c>
      <c r="L260" s="59">
        <f t="shared" si="28"/>
        <v>0</v>
      </c>
      <c r="M260" s="59">
        <f t="shared" si="27"/>
        <v>0</v>
      </c>
      <c r="N260" s="19"/>
    </row>
    <row r="261" spans="1:14" ht="17.25" thickBot="1" x14ac:dyDescent="0.3">
      <c r="A261" s="16" t="s">
        <v>219</v>
      </c>
      <c r="B261" s="56">
        <f>'TT Thiệu Hóa'!B46</f>
        <v>0</v>
      </c>
      <c r="C261" s="56">
        <f>'TT Thiệu Hóa'!C46</f>
        <v>0</v>
      </c>
      <c r="D261" s="56">
        <f>'TT Thiệu Hóa'!D46</f>
        <v>0</v>
      </c>
      <c r="E261" s="56">
        <f>'TT Thiệu Hóa'!E46</f>
        <v>0</v>
      </c>
      <c r="F261" s="56">
        <f>'TT Thiệu Hóa'!F46</f>
        <v>0</v>
      </c>
      <c r="G261" s="56">
        <f>'TT Thiệu Hóa'!G46</f>
        <v>0</v>
      </c>
      <c r="H261" s="56">
        <f>'TT Thiệu Hóa'!H46</f>
        <v>0</v>
      </c>
      <c r="I261" s="56">
        <f>'TT Thiệu Hóa'!I46</f>
        <v>0</v>
      </c>
      <c r="J261" s="56">
        <f>'TT Thiệu Hóa'!J46</f>
        <v>0</v>
      </c>
      <c r="K261" s="56">
        <f>'TT Thiệu Hóa'!K46</f>
        <v>0</v>
      </c>
      <c r="L261" s="59">
        <f t="shared" si="28"/>
        <v>0</v>
      </c>
      <c r="M261" s="59">
        <f t="shared" si="27"/>
        <v>0</v>
      </c>
      <c r="N261" s="19"/>
    </row>
    <row r="262" spans="1:14" ht="17.25" thickBot="1" x14ac:dyDescent="0.3">
      <c r="A262" s="16" t="s">
        <v>220</v>
      </c>
      <c r="B262" s="56">
        <f>'Xã Thiệu Giao'!B46</f>
        <v>0</v>
      </c>
      <c r="C262" s="56">
        <f>'Xã Thiệu Giao'!C46</f>
        <v>0</v>
      </c>
      <c r="D262" s="56">
        <f>'Xã Thiệu Giao'!D46</f>
        <v>0</v>
      </c>
      <c r="E262" s="56">
        <f>'Xã Thiệu Giao'!E46</f>
        <v>0</v>
      </c>
      <c r="F262" s="56">
        <f>'Xã Thiệu Giao'!F46</f>
        <v>0</v>
      </c>
      <c r="G262" s="56">
        <f>'Xã Thiệu Giao'!G46</f>
        <v>0</v>
      </c>
      <c r="H262" s="56">
        <f>'Xã Thiệu Giao'!H46</f>
        <v>0</v>
      </c>
      <c r="I262" s="56">
        <f>'Xã Thiệu Giao'!I46</f>
        <v>0</v>
      </c>
      <c r="J262" s="56">
        <f>'Xã Thiệu Giao'!J46</f>
        <v>0</v>
      </c>
      <c r="K262" s="56">
        <f>'Xã Thiệu Giao'!K46</f>
        <v>0</v>
      </c>
      <c r="L262" s="59">
        <f t="shared" si="28"/>
        <v>0</v>
      </c>
      <c r="M262" s="59">
        <f t="shared" si="27"/>
        <v>0</v>
      </c>
      <c r="N262" s="19"/>
    </row>
    <row r="263" spans="1:14" ht="17.25" thickBot="1" x14ac:dyDescent="0.3">
      <c r="A263" s="16" t="s">
        <v>221</v>
      </c>
      <c r="B263" s="56">
        <f>'Tân Châu'!B46</f>
        <v>0</v>
      </c>
      <c r="C263" s="56">
        <f>'Tân Châu'!C46</f>
        <v>0</v>
      </c>
      <c r="D263" s="56">
        <f>'Tân Châu'!D46</f>
        <v>0</v>
      </c>
      <c r="E263" s="56">
        <f>'Tân Châu'!E46</f>
        <v>0</v>
      </c>
      <c r="F263" s="56">
        <f>'Tân Châu'!F46</f>
        <v>0</v>
      </c>
      <c r="G263" s="56">
        <f>'Tân Châu'!G46</f>
        <v>0</v>
      </c>
      <c r="H263" s="56">
        <f>'Tân Châu'!H46</f>
        <v>0</v>
      </c>
      <c r="I263" s="56">
        <f>'Tân Châu'!I46</f>
        <v>0</v>
      </c>
      <c r="J263" s="56">
        <f>'Tân Châu'!J46</f>
        <v>0</v>
      </c>
      <c r="K263" s="56">
        <f>'Tân Châu'!K46</f>
        <v>0</v>
      </c>
      <c r="L263" s="59">
        <f t="shared" si="28"/>
        <v>0</v>
      </c>
      <c r="M263" s="59">
        <f t="shared" si="27"/>
        <v>0</v>
      </c>
      <c r="N263" s="19"/>
    </row>
    <row r="264" spans="1:14" ht="17.25" thickBot="1" x14ac:dyDescent="0.3">
      <c r="A264" s="16" t="s">
        <v>222</v>
      </c>
      <c r="B264" s="56">
        <f>'Xã Thiệu Ngọc'!B46</f>
        <v>0</v>
      </c>
      <c r="C264" s="56">
        <f>'Xã Thiệu Ngọc'!C46</f>
        <v>0</v>
      </c>
      <c r="D264" s="56">
        <f>'Xã Thiệu Ngọc'!D46</f>
        <v>0</v>
      </c>
      <c r="E264" s="56">
        <f>'Xã Thiệu Ngọc'!E46</f>
        <v>0</v>
      </c>
      <c r="F264" s="56">
        <f>'Xã Thiệu Ngọc'!F46</f>
        <v>0</v>
      </c>
      <c r="G264" s="56">
        <f>'Xã Thiệu Ngọc'!G46</f>
        <v>0</v>
      </c>
      <c r="H264" s="56">
        <f>'Xã Thiệu Ngọc'!H46</f>
        <v>0</v>
      </c>
      <c r="I264" s="56">
        <f>'Xã Thiệu Ngọc'!I46</f>
        <v>0</v>
      </c>
      <c r="J264" s="56">
        <f>'Xã Thiệu Ngọc'!J46</f>
        <v>0</v>
      </c>
      <c r="K264" s="56">
        <f>'Xã Thiệu Ngọc'!K46</f>
        <v>0</v>
      </c>
      <c r="L264" s="59">
        <f t="shared" si="28"/>
        <v>0</v>
      </c>
      <c r="M264" s="59">
        <f t="shared" si="27"/>
        <v>0</v>
      </c>
      <c r="N264" s="19"/>
    </row>
    <row r="265" spans="1:14" ht="17.25" thickBot="1" x14ac:dyDescent="0.3">
      <c r="A265" s="16" t="s">
        <v>223</v>
      </c>
      <c r="B265" s="56">
        <f>'Xã Thiệu Vũ'!B46</f>
        <v>0</v>
      </c>
      <c r="C265" s="56">
        <f>'Xã Thiệu Vũ'!C46</f>
        <v>0</v>
      </c>
      <c r="D265" s="56">
        <f>'Xã Thiệu Vũ'!D46</f>
        <v>0</v>
      </c>
      <c r="E265" s="56">
        <f>'Xã Thiệu Vũ'!E46</f>
        <v>0</v>
      </c>
      <c r="F265" s="56">
        <f>'Xã Thiệu Vũ'!F46</f>
        <v>0</v>
      </c>
      <c r="G265" s="56">
        <f>'Xã Thiệu Vũ'!G46</f>
        <v>0</v>
      </c>
      <c r="H265" s="56">
        <f>'Xã Thiệu Vũ'!H46</f>
        <v>0</v>
      </c>
      <c r="I265" s="56">
        <f>'Xã Thiệu Vũ'!I46</f>
        <v>0</v>
      </c>
      <c r="J265" s="56">
        <f>'Xã Thiệu Vũ'!J46</f>
        <v>0</v>
      </c>
      <c r="K265" s="56">
        <f>'Xã Thiệu Vũ'!K46</f>
        <v>0</v>
      </c>
      <c r="L265" s="59">
        <f t="shared" si="28"/>
        <v>0</v>
      </c>
      <c r="M265" s="59">
        <f t="shared" si="27"/>
        <v>0</v>
      </c>
      <c r="N265" s="19"/>
    </row>
    <row r="266" spans="1:14" ht="17.25" thickBot="1" x14ac:dyDescent="0.3">
      <c r="A266" s="16" t="s">
        <v>224</v>
      </c>
      <c r="B266" s="56">
        <f>'Xã Thiệu Tiến'!B46</f>
        <v>0</v>
      </c>
      <c r="C266" s="56">
        <f>'Xã Thiệu Tiến'!C46</f>
        <v>0</v>
      </c>
      <c r="D266" s="56">
        <f>'Xã Thiệu Tiến'!D46</f>
        <v>0</v>
      </c>
      <c r="E266" s="56">
        <f>'Xã Thiệu Tiến'!E46</f>
        <v>0</v>
      </c>
      <c r="F266" s="56">
        <f>'Xã Thiệu Tiến'!F46</f>
        <v>0</v>
      </c>
      <c r="G266" s="56">
        <f>'Xã Thiệu Tiến'!G46</f>
        <v>0</v>
      </c>
      <c r="H266" s="56">
        <f>'Xã Thiệu Tiến'!H46</f>
        <v>0</v>
      </c>
      <c r="I266" s="56">
        <f>'Xã Thiệu Tiến'!I46</f>
        <v>0</v>
      </c>
      <c r="J266" s="56">
        <f>'Xã Thiệu Tiến'!J46</f>
        <v>0</v>
      </c>
      <c r="K266" s="56">
        <f>'Xã Thiệu Tiến'!K46</f>
        <v>0</v>
      </c>
      <c r="L266" s="59">
        <f t="shared" si="28"/>
        <v>0</v>
      </c>
      <c r="M266" s="59">
        <f t="shared" si="27"/>
        <v>0</v>
      </c>
      <c r="N266" s="19"/>
    </row>
    <row r="267" spans="1:14" ht="17.25" thickBot="1" x14ac:dyDescent="0.3">
      <c r="A267" s="16" t="s">
        <v>225</v>
      </c>
      <c r="B267" s="56">
        <f>'Xã Thiệu Thành'!B46</f>
        <v>0</v>
      </c>
      <c r="C267" s="56">
        <f>'Xã Thiệu Thành'!C46</f>
        <v>0</v>
      </c>
      <c r="D267" s="56">
        <f>'Xã Thiệu Thành'!D46</f>
        <v>0</v>
      </c>
      <c r="E267" s="56">
        <f>'Xã Thiệu Thành'!E46</f>
        <v>0</v>
      </c>
      <c r="F267" s="56">
        <f>'Xã Thiệu Thành'!F46</f>
        <v>0</v>
      </c>
      <c r="G267" s="56">
        <f>'Xã Thiệu Thành'!G46</f>
        <v>0</v>
      </c>
      <c r="H267" s="56">
        <f>'Xã Thiệu Thành'!H46</f>
        <v>0</v>
      </c>
      <c r="I267" s="56">
        <f>'Xã Thiệu Thành'!I46</f>
        <v>0</v>
      </c>
      <c r="J267" s="56">
        <f>'Xã Thiệu Thành'!J46</f>
        <v>0</v>
      </c>
      <c r="K267" s="56">
        <f>'Xã Thiệu Thành'!K46</f>
        <v>0</v>
      </c>
      <c r="L267" s="59">
        <f t="shared" si="28"/>
        <v>0</v>
      </c>
      <c r="M267" s="59">
        <f t="shared" si="27"/>
        <v>0</v>
      </c>
      <c r="N267" s="19"/>
    </row>
    <row r="268" spans="1:14" ht="17.25" thickBot="1" x14ac:dyDescent="0.3">
      <c r="A268" s="16" t="s">
        <v>226</v>
      </c>
      <c r="B268" s="56">
        <f>'Xã Thiệu Công'!B46</f>
        <v>0</v>
      </c>
      <c r="C268" s="56">
        <f>'Xã Thiệu Công'!C46</f>
        <v>0</v>
      </c>
      <c r="D268" s="56">
        <f>'Xã Thiệu Công'!D46</f>
        <v>0</v>
      </c>
      <c r="E268" s="56">
        <f>'Xã Thiệu Công'!E46</f>
        <v>0</v>
      </c>
      <c r="F268" s="56">
        <f>'Xã Thiệu Công'!F46</f>
        <v>0</v>
      </c>
      <c r="G268" s="56">
        <f>'Xã Thiệu Công'!G46</f>
        <v>0</v>
      </c>
      <c r="H268" s="56">
        <f>'Xã Thiệu Công'!H46</f>
        <v>0</v>
      </c>
      <c r="I268" s="56">
        <f>'Xã Thiệu Công'!I46</f>
        <v>0</v>
      </c>
      <c r="J268" s="56">
        <f>'Xã Thiệu Công'!J46</f>
        <v>0</v>
      </c>
      <c r="K268" s="56">
        <f>'Xã Thiệu Công'!K46</f>
        <v>0</v>
      </c>
      <c r="L268" s="59">
        <f t="shared" si="28"/>
        <v>0</v>
      </c>
      <c r="M268" s="59">
        <f t="shared" si="27"/>
        <v>0</v>
      </c>
      <c r="N268" s="19"/>
    </row>
    <row r="269" spans="1:14" ht="17.25" thickBot="1" x14ac:dyDescent="0.3">
      <c r="A269" s="16" t="s">
        <v>227</v>
      </c>
      <c r="B269" s="56">
        <f>'Xã Thiệu Phúc'!B46</f>
        <v>0</v>
      </c>
      <c r="C269" s="56">
        <f>'Xã Thiệu Phúc'!C46</f>
        <v>0</v>
      </c>
      <c r="D269" s="56">
        <f>'Xã Thiệu Phúc'!D46</f>
        <v>0</v>
      </c>
      <c r="E269" s="56">
        <f>'Xã Thiệu Phúc'!E46</f>
        <v>0</v>
      </c>
      <c r="F269" s="56">
        <f>'Xã Thiệu Phúc'!F46</f>
        <v>0</v>
      </c>
      <c r="G269" s="56">
        <f>'Xã Thiệu Phúc'!G46</f>
        <v>0</v>
      </c>
      <c r="H269" s="56">
        <f>'Xã Thiệu Phúc'!H46</f>
        <v>0</v>
      </c>
      <c r="I269" s="56">
        <f>'Xã Thiệu Phúc'!I46</f>
        <v>0</v>
      </c>
      <c r="J269" s="56">
        <f>'Xã Thiệu Phúc'!J46</f>
        <v>0</v>
      </c>
      <c r="K269" s="56">
        <f>'Xã Thiệu Phúc'!K46</f>
        <v>0</v>
      </c>
      <c r="L269" s="59">
        <f t="shared" si="28"/>
        <v>0</v>
      </c>
      <c r="M269" s="59">
        <f t="shared" si="27"/>
        <v>0</v>
      </c>
      <c r="N269" s="19"/>
    </row>
    <row r="270" spans="1:14" ht="17.25" thickBot="1" x14ac:dyDescent="0.3">
      <c r="A270" s="16" t="s">
        <v>228</v>
      </c>
      <c r="B270" s="56">
        <f>'Xã Thiệu Phú'!B46</f>
        <v>0</v>
      </c>
      <c r="C270" s="56">
        <f>'Xã Thiệu Phú'!C46</f>
        <v>0</v>
      </c>
      <c r="D270" s="56">
        <f>'Xã Thiệu Phú'!D46</f>
        <v>0</v>
      </c>
      <c r="E270" s="56">
        <f>'Xã Thiệu Phú'!E46</f>
        <v>0</v>
      </c>
      <c r="F270" s="56">
        <f>'Xã Thiệu Phú'!F46</f>
        <v>0</v>
      </c>
      <c r="G270" s="56">
        <f>'Xã Thiệu Phú'!G46</f>
        <v>0</v>
      </c>
      <c r="H270" s="56">
        <f>'Xã Thiệu Phú'!H46</f>
        <v>0</v>
      </c>
      <c r="I270" s="56">
        <f>'Xã Thiệu Phú'!I46</f>
        <v>0</v>
      </c>
      <c r="J270" s="56">
        <f>'Xã Thiệu Phú'!J46</f>
        <v>0</v>
      </c>
      <c r="K270" s="56">
        <f>'Xã Thiệu Phú'!K46</f>
        <v>0</v>
      </c>
      <c r="L270" s="59">
        <f t="shared" si="28"/>
        <v>0</v>
      </c>
      <c r="M270" s="59">
        <f t="shared" si="27"/>
        <v>0</v>
      </c>
      <c r="N270" s="19"/>
    </row>
    <row r="271" spans="1:14" ht="17.25" thickBot="1" x14ac:dyDescent="0.3">
      <c r="A271" s="16" t="s">
        <v>229</v>
      </c>
      <c r="B271" s="56">
        <f>'Xã Thiệu Long'!B46</f>
        <v>0</v>
      </c>
      <c r="C271" s="56">
        <f>'Xã Thiệu Long'!C46</f>
        <v>0</v>
      </c>
      <c r="D271" s="56">
        <f>'Xã Thiệu Long'!D46</f>
        <v>0</v>
      </c>
      <c r="E271" s="56">
        <f>'Xã Thiệu Long'!E46</f>
        <v>0</v>
      </c>
      <c r="F271" s="56">
        <f>'Xã Thiệu Long'!F46</f>
        <v>0</v>
      </c>
      <c r="G271" s="56">
        <f>'Xã Thiệu Long'!G46</f>
        <v>0</v>
      </c>
      <c r="H271" s="56">
        <f>'Xã Thiệu Long'!H46</f>
        <v>0</v>
      </c>
      <c r="I271" s="56">
        <f>'Xã Thiệu Long'!I46</f>
        <v>0</v>
      </c>
      <c r="J271" s="56">
        <f>'Xã Thiệu Long'!J46</f>
        <v>0</v>
      </c>
      <c r="K271" s="56">
        <f>'Xã Thiệu Long'!K46</f>
        <v>0</v>
      </c>
      <c r="L271" s="59">
        <f t="shared" si="28"/>
        <v>0</v>
      </c>
      <c r="M271" s="59">
        <f t="shared" si="27"/>
        <v>0</v>
      </c>
      <c r="N271" s="19"/>
    </row>
    <row r="272" spans="1:14" ht="33.75" thickBot="1" x14ac:dyDescent="0.3">
      <c r="A272" s="16" t="s">
        <v>230</v>
      </c>
      <c r="B272" s="56">
        <f>'Xã Thiệu Nguyên'!B46</f>
        <v>0</v>
      </c>
      <c r="C272" s="56">
        <f>'Xã Thiệu Nguyên'!C46</f>
        <v>0</v>
      </c>
      <c r="D272" s="56">
        <f>'Xã Thiệu Nguyên'!D46</f>
        <v>0</v>
      </c>
      <c r="E272" s="56">
        <f>'Xã Thiệu Nguyên'!E46</f>
        <v>0</v>
      </c>
      <c r="F272" s="56">
        <f>'Xã Thiệu Nguyên'!F46</f>
        <v>0</v>
      </c>
      <c r="G272" s="56">
        <f>'Xã Thiệu Nguyên'!G46</f>
        <v>0</v>
      </c>
      <c r="H272" s="56">
        <f>'Xã Thiệu Nguyên'!H46</f>
        <v>0</v>
      </c>
      <c r="I272" s="56">
        <f>'Xã Thiệu Nguyên'!I46</f>
        <v>0</v>
      </c>
      <c r="J272" s="56">
        <f>'Xã Thiệu Nguyên'!J46</f>
        <v>0</v>
      </c>
      <c r="K272" s="56">
        <f>'Xã Thiệu Nguyên'!K46</f>
        <v>0</v>
      </c>
      <c r="L272" s="59">
        <f t="shared" si="28"/>
        <v>0</v>
      </c>
      <c r="M272" s="59">
        <f t="shared" si="27"/>
        <v>0</v>
      </c>
      <c r="N272" s="19"/>
    </row>
    <row r="273" spans="1:14" ht="17.25" thickBot="1" x14ac:dyDescent="0.3">
      <c r="A273" s="16" t="s">
        <v>231</v>
      </c>
      <c r="B273" s="56">
        <f>'Xã Thiệu Duy'!B46</f>
        <v>0</v>
      </c>
      <c r="C273" s="56">
        <f>'Xã Thiệu Duy'!C46</f>
        <v>0</v>
      </c>
      <c r="D273" s="56">
        <f>'Xã Thiệu Duy'!D46</f>
        <v>0</v>
      </c>
      <c r="E273" s="56">
        <f>'Xã Thiệu Duy'!E46</f>
        <v>0</v>
      </c>
      <c r="F273" s="56">
        <f>'Xã Thiệu Duy'!F46</f>
        <v>0</v>
      </c>
      <c r="G273" s="56">
        <f>'Xã Thiệu Duy'!G46</f>
        <v>0</v>
      </c>
      <c r="H273" s="56">
        <f>'Xã Thiệu Duy'!H46</f>
        <v>0</v>
      </c>
      <c r="I273" s="56">
        <f>'Xã Thiệu Duy'!I46</f>
        <v>0</v>
      </c>
      <c r="J273" s="56">
        <f>'Xã Thiệu Duy'!J46</f>
        <v>0</v>
      </c>
      <c r="K273" s="56">
        <f>'Xã Thiệu Duy'!K46</f>
        <v>0</v>
      </c>
      <c r="L273" s="59">
        <f t="shared" si="28"/>
        <v>0</v>
      </c>
      <c r="M273" s="59">
        <f t="shared" si="27"/>
        <v>0</v>
      </c>
      <c r="N273" s="19"/>
    </row>
    <row r="274" spans="1:14" ht="17.25" thickBot="1" x14ac:dyDescent="0.3">
      <c r="A274" s="16" t="s">
        <v>232</v>
      </c>
      <c r="B274" s="56">
        <f>'Xã Thiệu Giang'!B46</f>
        <v>0</v>
      </c>
      <c r="C274" s="56">
        <f>'Xã Thiệu Giang'!C46</f>
        <v>0</v>
      </c>
      <c r="D274" s="56">
        <f>'Xã Thiệu Giang'!D46</f>
        <v>0</v>
      </c>
      <c r="E274" s="56">
        <f>'Xã Thiệu Giang'!E46</f>
        <v>0</v>
      </c>
      <c r="F274" s="56">
        <f>'Xã Thiệu Giang'!F46</f>
        <v>0</v>
      </c>
      <c r="G274" s="56">
        <f>'Xã Thiệu Giang'!G46</f>
        <v>0</v>
      </c>
      <c r="H274" s="56">
        <f>'Xã Thiệu Giang'!H46</f>
        <v>0</v>
      </c>
      <c r="I274" s="56">
        <f>'Xã Thiệu Giang'!I46</f>
        <v>0</v>
      </c>
      <c r="J274" s="56">
        <f>'Xã Thiệu Giang'!J46</f>
        <v>0</v>
      </c>
      <c r="K274" s="56">
        <f>'Xã Thiệu Giang'!K46</f>
        <v>0</v>
      </c>
      <c r="L274" s="59">
        <f t="shared" si="28"/>
        <v>0</v>
      </c>
      <c r="M274" s="59">
        <f t="shared" si="27"/>
        <v>0</v>
      </c>
      <c r="N274" s="19"/>
    </row>
    <row r="275" spans="1:14" ht="17.25" thickBot="1" x14ac:dyDescent="0.3">
      <c r="A275" s="16" t="s">
        <v>233</v>
      </c>
      <c r="B275" s="56">
        <f>'Xã Thiệu Hợp'!B46</f>
        <v>0</v>
      </c>
      <c r="C275" s="56">
        <f>'Xã Thiệu Hợp'!C46</f>
        <v>0</v>
      </c>
      <c r="D275" s="56">
        <f>'Xã Thiệu Hợp'!D46</f>
        <v>0</v>
      </c>
      <c r="E275" s="56">
        <f>'Xã Thiệu Hợp'!E46</f>
        <v>0</v>
      </c>
      <c r="F275" s="56">
        <f>'Xã Thiệu Hợp'!F46</f>
        <v>0</v>
      </c>
      <c r="G275" s="56">
        <f>'Xã Thiệu Hợp'!G46</f>
        <v>0</v>
      </c>
      <c r="H275" s="56">
        <f>'Xã Thiệu Hợp'!H46</f>
        <v>0</v>
      </c>
      <c r="I275" s="56">
        <f>'Xã Thiệu Hợp'!I46</f>
        <v>0</v>
      </c>
      <c r="J275" s="56">
        <f>'Xã Thiệu Hợp'!J46</f>
        <v>0</v>
      </c>
      <c r="K275" s="56">
        <f>'Xã Thiệu Hợp'!K46</f>
        <v>0</v>
      </c>
      <c r="L275" s="59">
        <f t="shared" si="28"/>
        <v>0</v>
      </c>
      <c r="M275" s="59">
        <f t="shared" si="27"/>
        <v>0</v>
      </c>
      <c r="N275" s="19"/>
    </row>
    <row r="276" spans="1:14" ht="17.25" thickBot="1" x14ac:dyDescent="0.3">
      <c r="A276" s="16" t="s">
        <v>234</v>
      </c>
      <c r="B276" s="56">
        <f>'Xã Thiệu Thịnh'!B46</f>
        <v>0</v>
      </c>
      <c r="C276" s="56">
        <f>'Xã Thiệu Thịnh'!C46</f>
        <v>0</v>
      </c>
      <c r="D276" s="56">
        <f>'Xã Thiệu Thịnh'!D46</f>
        <v>0</v>
      </c>
      <c r="E276" s="56">
        <f>'Xã Thiệu Thịnh'!E46</f>
        <v>0</v>
      </c>
      <c r="F276" s="56">
        <f>'Xã Thiệu Thịnh'!F46</f>
        <v>0</v>
      </c>
      <c r="G276" s="56">
        <f>'Xã Thiệu Thịnh'!G46</f>
        <v>0</v>
      </c>
      <c r="H276" s="56">
        <f>'Xã Thiệu Thịnh'!H46</f>
        <v>0</v>
      </c>
      <c r="I276" s="56">
        <f>'Xã Thiệu Thịnh'!I46</f>
        <v>0</v>
      </c>
      <c r="J276" s="56">
        <f>'Xã Thiệu Thịnh'!J46</f>
        <v>0</v>
      </c>
      <c r="K276" s="56">
        <f>'Xã Thiệu Thịnh'!K46</f>
        <v>0</v>
      </c>
      <c r="L276" s="59">
        <f t="shared" si="28"/>
        <v>0</v>
      </c>
      <c r="M276" s="59">
        <f t="shared" si="27"/>
        <v>0</v>
      </c>
      <c r="N276" s="19"/>
    </row>
    <row r="277" spans="1:14" ht="17.25" thickBot="1" x14ac:dyDescent="0.3">
      <c r="A277" s="16" t="s">
        <v>235</v>
      </c>
      <c r="B277" s="56">
        <f>'Xã Thiệu Quang'!B46</f>
        <v>0</v>
      </c>
      <c r="C277" s="56">
        <f>'Xã Thiệu Quang'!C46</f>
        <v>0</v>
      </c>
      <c r="D277" s="56">
        <f>'Xã Thiệu Quang'!D46</f>
        <v>0</v>
      </c>
      <c r="E277" s="56">
        <f>'Xã Thiệu Quang'!E46</f>
        <v>0</v>
      </c>
      <c r="F277" s="56">
        <f>'Xã Thiệu Quang'!F46</f>
        <v>0</v>
      </c>
      <c r="G277" s="56">
        <f>'Xã Thiệu Quang'!G46</f>
        <v>0</v>
      </c>
      <c r="H277" s="56">
        <f>'Xã Thiệu Quang'!H46</f>
        <v>0</v>
      </c>
      <c r="I277" s="56">
        <f>'Xã Thiệu Quang'!I46</f>
        <v>0</v>
      </c>
      <c r="J277" s="56">
        <f>'Xã Thiệu Quang'!J46</f>
        <v>0</v>
      </c>
      <c r="K277" s="56">
        <f>'Xã Thiệu Quang'!K46</f>
        <v>0</v>
      </c>
      <c r="L277" s="59">
        <f t="shared" si="28"/>
        <v>0</v>
      </c>
      <c r="M277" s="59">
        <f t="shared" si="27"/>
        <v>0</v>
      </c>
      <c r="N277" s="19"/>
    </row>
    <row r="278" spans="1:14" ht="17.25" thickBot="1" x14ac:dyDescent="0.3">
      <c r="A278" s="83" t="s">
        <v>6</v>
      </c>
      <c r="B278" s="60">
        <f t="shared" ref="B278:K278" si="29">SUM(B253:B277)</f>
        <v>0</v>
      </c>
      <c r="C278" s="60">
        <f t="shared" si="29"/>
        <v>0</v>
      </c>
      <c r="D278" s="60">
        <f t="shared" si="29"/>
        <v>0</v>
      </c>
      <c r="E278" s="60">
        <f t="shared" si="29"/>
        <v>0</v>
      </c>
      <c r="F278" s="60">
        <f t="shared" si="29"/>
        <v>0</v>
      </c>
      <c r="G278" s="60">
        <f t="shared" si="29"/>
        <v>0</v>
      </c>
      <c r="H278" s="60">
        <f t="shared" si="29"/>
        <v>0</v>
      </c>
      <c r="I278" s="60">
        <f t="shared" si="29"/>
        <v>0</v>
      </c>
      <c r="J278" s="60">
        <f t="shared" si="29"/>
        <v>0</v>
      </c>
      <c r="K278" s="60">
        <f t="shared" si="29"/>
        <v>0</v>
      </c>
      <c r="L278" s="22"/>
      <c r="M278" s="22"/>
      <c r="N278" s="29"/>
    </row>
    <row r="279" spans="1:14" ht="17.25" thickBot="1" x14ac:dyDescent="0.3">
      <c r="A279" s="10"/>
      <c r="N279" s="20"/>
    </row>
    <row r="280" spans="1:14" ht="17.25" thickBot="1" x14ac:dyDescent="0.3">
      <c r="A280" s="10"/>
      <c r="B280" s="134" t="s">
        <v>38</v>
      </c>
      <c r="C280" s="134"/>
      <c r="D280" s="134"/>
      <c r="E280" s="134"/>
      <c r="F280" s="78" t="e">
        <f>COUNTIF(L253:L277,1)/(COUNTIF(L253:L277,"&gt;0"))</f>
        <v>#DIV/0!</v>
      </c>
      <c r="H280" s="134" t="s">
        <v>59</v>
      </c>
      <c r="I280" s="134"/>
      <c r="J280" s="134"/>
      <c r="K280" s="134"/>
      <c r="L280" s="135"/>
      <c r="M280" s="57">
        <f>COUNTIF(L253:L277,1)</f>
        <v>0</v>
      </c>
      <c r="N280" s="20"/>
    </row>
    <row r="281" spans="1:14" ht="17.25" thickBot="1" x14ac:dyDescent="0.3">
      <c r="A281" s="10"/>
      <c r="B281" s="134" t="s">
        <v>39</v>
      </c>
      <c r="C281" s="134"/>
      <c r="D281" s="134"/>
      <c r="E281" s="134"/>
      <c r="F281" s="78" t="e">
        <f>COUNTIF(L253:L277,2)/(COUNTIF(L253:L277,"&gt;0"))</f>
        <v>#DIV/0!</v>
      </c>
      <c r="H281" s="134" t="s">
        <v>60</v>
      </c>
      <c r="I281" s="134"/>
      <c r="J281" s="134"/>
      <c r="K281" s="134"/>
      <c r="L281" s="135"/>
      <c r="M281" s="57">
        <f>COUNTIF(L253:L277,2)</f>
        <v>0</v>
      </c>
      <c r="N281" s="20"/>
    </row>
    <row r="282" spans="1:14" ht="17.25" thickBot="1" x14ac:dyDescent="0.3">
      <c r="A282" s="10"/>
      <c r="B282" s="134" t="s">
        <v>40</v>
      </c>
      <c r="C282" s="134"/>
      <c r="D282" s="134"/>
      <c r="E282" s="134"/>
      <c r="F282" s="78" t="e">
        <f>COUNTIF(L253:L277,3)/(COUNTIF(L253:L277,"&gt;0"))</f>
        <v>#DIV/0!</v>
      </c>
      <c r="H282" s="134" t="s">
        <v>61</v>
      </c>
      <c r="I282" s="134"/>
      <c r="J282" s="134"/>
      <c r="K282" s="134"/>
      <c r="L282" s="135"/>
      <c r="M282" s="57">
        <f>COUNTIF(L253:L277,3)</f>
        <v>0</v>
      </c>
      <c r="N282" s="20"/>
    </row>
    <row r="283" spans="1:14" ht="17.25" customHeight="1" thickBot="1" x14ac:dyDescent="0.3">
      <c r="A283" s="10"/>
      <c r="B283" s="134"/>
      <c r="C283" s="134"/>
      <c r="D283" s="134"/>
      <c r="E283" s="134"/>
      <c r="F283" s="84"/>
      <c r="H283" s="134" t="s">
        <v>62</v>
      </c>
      <c r="I283" s="134"/>
      <c r="J283" s="134"/>
      <c r="K283" s="134"/>
      <c r="L283" s="135"/>
      <c r="M283" s="57">
        <f>(COUNTIF(L253:L277,"&gt;0"))</f>
        <v>0</v>
      </c>
      <c r="N283" s="20"/>
    </row>
    <row r="284" spans="1:14" ht="17.25" customHeight="1" thickBot="1" x14ac:dyDescent="0.3">
      <c r="A284" s="10"/>
      <c r="B284" s="134" t="s">
        <v>41</v>
      </c>
      <c r="C284" s="134"/>
      <c r="D284" s="134"/>
      <c r="E284" s="134"/>
      <c r="F284" s="78" t="e">
        <f>COUNTIF($M$253:$M$277,"1")/((COUNTIF($M$253:$M$277,"&gt;0"))+COUNTIF($M$253:$M$277,"Thuốc KH"))</f>
        <v>#DIV/0!</v>
      </c>
      <c r="H284" s="134" t="s">
        <v>63</v>
      </c>
      <c r="I284" s="134"/>
      <c r="J284" s="134"/>
      <c r="K284" s="134"/>
      <c r="L284" s="135"/>
      <c r="M284" s="57">
        <f>COUNTIF($M$253:$M$277,"1")</f>
        <v>0</v>
      </c>
      <c r="N284" s="20"/>
    </row>
    <row r="285" spans="1:14" ht="17.25" customHeight="1" thickBot="1" x14ac:dyDescent="0.3">
      <c r="A285" s="10"/>
      <c r="B285" s="134" t="s">
        <v>42</v>
      </c>
      <c r="C285" s="134"/>
      <c r="D285" s="134"/>
      <c r="E285" s="134"/>
      <c r="F285" s="78" t="e">
        <f>COUNTIF($M$253:$M$277,"2")/((COUNTIF($M$253:$M$277,"&gt;0"))+COUNTIF($M$253:$M$277,"Thuốc KH"))</f>
        <v>#DIV/0!</v>
      </c>
      <c r="H285" s="134" t="s">
        <v>64</v>
      </c>
      <c r="I285" s="134"/>
      <c r="J285" s="134"/>
      <c r="K285" s="134"/>
      <c r="L285" s="135"/>
      <c r="M285" s="57">
        <f>COUNTIF($M$253:$M$277,"2")</f>
        <v>0</v>
      </c>
      <c r="N285" s="20"/>
    </row>
    <row r="286" spans="1:14" ht="17.25" customHeight="1" thickBot="1" x14ac:dyDescent="0.3">
      <c r="A286" s="10"/>
      <c r="B286" s="134" t="s">
        <v>43</v>
      </c>
      <c r="C286" s="134"/>
      <c r="D286" s="134"/>
      <c r="E286" s="134"/>
      <c r="F286" s="78" t="e">
        <f>COUNTIF($M$253:$M$277,"Thuốc KH")/((COUNTIF($M$253:$M$277,"&gt;0"))+COUNTIF($M$253:$M$277,"Thuốc KH"))</f>
        <v>#DIV/0!</v>
      </c>
      <c r="H286" s="134" t="s">
        <v>65</v>
      </c>
      <c r="I286" s="134"/>
      <c r="J286" s="134"/>
      <c r="K286" s="134"/>
      <c r="L286" s="135"/>
      <c r="M286" s="57">
        <f>COUNTIF($M$253:$M$277,"Thuốc KH")</f>
        <v>0</v>
      </c>
      <c r="N286" s="20"/>
    </row>
    <row r="287" spans="1:14" ht="17.25" customHeight="1" thickBot="1" x14ac:dyDescent="0.3">
      <c r="A287" s="10"/>
      <c r="D287" s="44"/>
      <c r="E287" s="44"/>
      <c r="F287" s="44"/>
      <c r="G287" s="44"/>
      <c r="H287" s="134" t="s">
        <v>66</v>
      </c>
      <c r="I287" s="134"/>
      <c r="J287" s="134"/>
      <c r="K287" s="134"/>
      <c r="L287" s="135"/>
      <c r="M287" s="57">
        <f>((COUNTIF($M$253:$M$277,"&gt;0"))+COUNTIF($M$253:$M$277,"Thuốc KH"))</f>
        <v>0</v>
      </c>
      <c r="N287" s="20"/>
    </row>
    <row r="288" spans="1:14" ht="17.25" customHeight="1" x14ac:dyDescent="0.25">
      <c r="A288" s="5" t="s">
        <v>197</v>
      </c>
      <c r="D288" s="44"/>
      <c r="E288" s="44"/>
      <c r="F288" s="44"/>
      <c r="G288" s="44"/>
      <c r="H288" s="49"/>
      <c r="N288" s="20"/>
    </row>
    <row r="289" spans="1:14" ht="17.25" customHeight="1" thickBot="1" x14ac:dyDescent="0.3">
      <c r="A289" s="94" t="s">
        <v>193</v>
      </c>
      <c r="B289" s="41"/>
      <c r="C289" s="41"/>
      <c r="D289" s="41"/>
      <c r="E289" s="41"/>
      <c r="F289" s="41"/>
      <c r="G289" s="41"/>
      <c r="H289" s="63"/>
      <c r="I289" s="63"/>
      <c r="N289" s="20"/>
    </row>
    <row r="290" spans="1:14" ht="17.25" customHeight="1" thickBot="1" x14ac:dyDescent="0.3">
      <c r="A290" s="95"/>
      <c r="B290" s="129"/>
      <c r="C290" s="136" t="s">
        <v>47</v>
      </c>
      <c r="D290" s="137"/>
      <c r="E290" s="137"/>
      <c r="F290" s="137"/>
      <c r="G290" s="138"/>
      <c r="H290" s="136" t="s">
        <v>48</v>
      </c>
      <c r="I290" s="137"/>
      <c r="J290" s="137"/>
      <c r="K290" s="137"/>
      <c r="L290" s="138"/>
    </row>
    <row r="291" spans="1:14" ht="99" customHeight="1" thickBot="1" x14ac:dyDescent="0.3">
      <c r="B291" s="139"/>
      <c r="C291" s="27" t="s">
        <v>109</v>
      </c>
      <c r="D291" s="28" t="s">
        <v>108</v>
      </c>
      <c r="E291" s="28" t="s">
        <v>110</v>
      </c>
      <c r="F291" s="28" t="s">
        <v>111</v>
      </c>
      <c r="G291" s="27" t="s">
        <v>112</v>
      </c>
      <c r="H291" s="27" t="s">
        <v>109</v>
      </c>
      <c r="I291" s="28" t="s">
        <v>108</v>
      </c>
      <c r="J291" s="28" t="s">
        <v>110</v>
      </c>
      <c r="K291" s="28" t="s">
        <v>111</v>
      </c>
      <c r="L291" s="27" t="s">
        <v>112</v>
      </c>
    </row>
    <row r="292" spans="1:14" s="14" customFormat="1" ht="27" customHeight="1" thickBot="1" x14ac:dyDescent="0.3">
      <c r="B292" s="97" t="s">
        <v>6</v>
      </c>
      <c r="C292" s="57">
        <f>C299</f>
        <v>0</v>
      </c>
      <c r="D292" s="57">
        <f>D299</f>
        <v>0</v>
      </c>
      <c r="E292" s="57">
        <f>E293+E299+E325</f>
        <v>0</v>
      </c>
      <c r="F292" s="57">
        <f>F293+F299+F325</f>
        <v>0</v>
      </c>
      <c r="G292" s="57">
        <f>G293+G299+G325</f>
        <v>0</v>
      </c>
      <c r="H292" s="57">
        <f>H299</f>
        <v>0</v>
      </c>
      <c r="I292" s="57">
        <f>I299</f>
        <v>0</v>
      </c>
      <c r="J292" s="57">
        <f>J293+J299+J325</f>
        <v>0</v>
      </c>
      <c r="K292" s="57">
        <f>K293+K299+K325</f>
        <v>0</v>
      </c>
      <c r="L292" s="57">
        <f>L293+L299+L325</f>
        <v>0</v>
      </c>
    </row>
    <row r="293" spans="1:14" s="14" customFormat="1" ht="32.25" thickBot="1" x14ac:dyDescent="0.3">
      <c r="B293" s="99" t="s">
        <v>97</v>
      </c>
      <c r="C293" s="103"/>
      <c r="D293" s="104"/>
      <c r="E293" s="57">
        <f>SUM(E294:E298)</f>
        <v>0</v>
      </c>
      <c r="F293" s="57">
        <f>SUM(F294:F298)</f>
        <v>0</v>
      </c>
      <c r="G293" s="57">
        <f>SUM(G294:G298)</f>
        <v>0</v>
      </c>
      <c r="H293" s="102"/>
      <c r="I293" s="102"/>
      <c r="J293" s="57">
        <f>SUM(J294:J298)</f>
        <v>0</v>
      </c>
      <c r="K293" s="57">
        <f>SUM(K294:K298)</f>
        <v>0</v>
      </c>
      <c r="L293" s="57">
        <f>SUM(L294:L298)</f>
        <v>0</v>
      </c>
    </row>
    <row r="294" spans="1:14" ht="17.25" thickBot="1" x14ac:dyDescent="0.3">
      <c r="B294" s="3" t="s">
        <v>99</v>
      </c>
      <c r="C294" s="102"/>
      <c r="D294" s="102"/>
      <c r="E294" s="96"/>
      <c r="F294" s="96"/>
      <c r="G294" s="96"/>
      <c r="H294" s="102"/>
      <c r="I294" s="102"/>
      <c r="J294" s="96"/>
      <c r="K294" s="96"/>
      <c r="L294" s="96"/>
      <c r="M294" s="14"/>
    </row>
    <row r="295" spans="1:14" ht="17.25" thickBot="1" x14ac:dyDescent="0.3">
      <c r="B295" s="3" t="s">
        <v>100</v>
      </c>
      <c r="C295" s="102"/>
      <c r="D295" s="102"/>
      <c r="E295" s="96"/>
      <c r="F295" s="96"/>
      <c r="G295" s="96"/>
      <c r="H295" s="102"/>
      <c r="I295" s="102"/>
      <c r="J295" s="96"/>
      <c r="K295" s="96"/>
      <c r="L295" s="96"/>
      <c r="M295" s="14"/>
    </row>
    <row r="296" spans="1:14" ht="17.25" thickBot="1" x14ac:dyDescent="0.3">
      <c r="B296" s="3" t="s">
        <v>101</v>
      </c>
      <c r="C296" s="102"/>
      <c r="D296" s="102"/>
      <c r="E296" s="96"/>
      <c r="F296" s="96"/>
      <c r="G296" s="96"/>
      <c r="H296" s="102"/>
      <c r="I296" s="102"/>
      <c r="J296" s="96"/>
      <c r="K296" s="96"/>
      <c r="L296" s="96"/>
      <c r="M296" s="14"/>
    </row>
    <row r="297" spans="1:14" ht="17.25" thickBot="1" x14ac:dyDescent="0.3">
      <c r="B297" s="3" t="s">
        <v>102</v>
      </c>
      <c r="C297" s="102"/>
      <c r="D297" s="102"/>
      <c r="E297" s="96"/>
      <c r="F297" s="96"/>
      <c r="G297" s="96"/>
      <c r="H297" s="102"/>
      <c r="I297" s="102"/>
      <c r="J297" s="96"/>
      <c r="K297" s="96"/>
      <c r="L297" s="96"/>
      <c r="M297" s="14"/>
    </row>
    <row r="298" spans="1:14" ht="17.25" thickBot="1" x14ac:dyDescent="0.3">
      <c r="B298" s="3" t="s">
        <v>103</v>
      </c>
      <c r="C298" s="102"/>
      <c r="D298" s="102"/>
      <c r="E298" s="96"/>
      <c r="F298" s="96"/>
      <c r="G298" s="96"/>
      <c r="H298" s="102"/>
      <c r="I298" s="102"/>
      <c r="J298" s="96"/>
      <c r="K298" s="96"/>
      <c r="L298" s="96"/>
      <c r="M298" s="14"/>
    </row>
    <row r="299" spans="1:14" s="14" customFormat="1" ht="32.25" thickBot="1" x14ac:dyDescent="0.3">
      <c r="B299" s="98" t="s">
        <v>98</v>
      </c>
      <c r="C299" s="57">
        <f t="shared" ref="C299:L299" si="30">SUM(C300:C324)</f>
        <v>0</v>
      </c>
      <c r="D299" s="57">
        <f t="shared" si="30"/>
        <v>0</v>
      </c>
      <c r="E299" s="57">
        <f t="shared" si="30"/>
        <v>0</v>
      </c>
      <c r="F299" s="57">
        <f t="shared" si="30"/>
        <v>0</v>
      </c>
      <c r="G299" s="57">
        <f t="shared" si="30"/>
        <v>0</v>
      </c>
      <c r="H299" s="57">
        <f t="shared" si="30"/>
        <v>0</v>
      </c>
      <c r="I299" s="57">
        <f t="shared" si="30"/>
        <v>0</v>
      </c>
      <c r="J299" s="57">
        <f t="shared" si="30"/>
        <v>0</v>
      </c>
      <c r="K299" s="57">
        <f t="shared" si="30"/>
        <v>0</v>
      </c>
      <c r="L299" s="57">
        <f t="shared" si="30"/>
        <v>0</v>
      </c>
    </row>
    <row r="300" spans="1:14" ht="17.25" thickBot="1" x14ac:dyDescent="0.3">
      <c r="B300" s="16" t="s">
        <v>211</v>
      </c>
      <c r="C300" s="56">
        <f>'Xã Thiệu Toán'!C54</f>
        <v>0</v>
      </c>
      <c r="D300" s="56">
        <f>'Xã Thiệu Toán'!D54</f>
        <v>0</v>
      </c>
      <c r="E300" s="56">
        <f>'Xã Thiệu Toán'!E54</f>
        <v>0</v>
      </c>
      <c r="F300" s="56">
        <f>'Xã Thiệu Toán'!F54</f>
        <v>0</v>
      </c>
      <c r="G300" s="56">
        <f>'Xã Thiệu Toán'!G54</f>
        <v>0</v>
      </c>
      <c r="H300" s="56">
        <f>'Xã Thiệu Toán'!H54</f>
        <v>0</v>
      </c>
      <c r="I300" s="56">
        <f>'Xã Thiệu Toán'!I54</f>
        <v>0</v>
      </c>
      <c r="J300" s="56">
        <f>'Xã Thiệu Toán'!J54</f>
        <v>0</v>
      </c>
      <c r="K300" s="56">
        <f>'Xã Thiệu Toán'!K54</f>
        <v>0</v>
      </c>
      <c r="L300" s="56">
        <f>'Xã Thiệu Toán'!L54</f>
        <v>0</v>
      </c>
    </row>
    <row r="301" spans="1:14" ht="17.25" thickBot="1" x14ac:dyDescent="0.3">
      <c r="B301" s="16" t="s">
        <v>212</v>
      </c>
      <c r="C301" s="56">
        <f>'Xã Thiệu Chính'!C54</f>
        <v>0</v>
      </c>
      <c r="D301" s="56">
        <f>'Xã Thiệu Chính'!D54</f>
        <v>0</v>
      </c>
      <c r="E301" s="56">
        <f>'Xã Thiệu Chính'!E54</f>
        <v>0</v>
      </c>
      <c r="F301" s="56">
        <f>'Xã Thiệu Chính'!F54</f>
        <v>0</v>
      </c>
      <c r="G301" s="56">
        <f>'Xã Thiệu Chính'!G54</f>
        <v>0</v>
      </c>
      <c r="H301" s="56">
        <f>'Xã Thiệu Chính'!H54</f>
        <v>0</v>
      </c>
      <c r="I301" s="56">
        <f>'Xã Thiệu Chính'!I54</f>
        <v>0</v>
      </c>
      <c r="J301" s="56">
        <f>'Xã Thiệu Chính'!J54</f>
        <v>0</v>
      </c>
      <c r="K301" s="56">
        <f>'Xã Thiệu Chính'!K54</f>
        <v>0</v>
      </c>
      <c r="L301" s="56">
        <f>'Xã Thiệu Chính'!L54</f>
        <v>0</v>
      </c>
    </row>
    <row r="302" spans="1:14" ht="17.25" thickBot="1" x14ac:dyDescent="0.3">
      <c r="B302" s="16" t="s">
        <v>213</v>
      </c>
      <c r="C302" s="56">
        <f>'Xã Thiệu Hòa'!C54</f>
        <v>0</v>
      </c>
      <c r="D302" s="56">
        <f>'Xã Thiệu Hòa'!D54</f>
        <v>0</v>
      </c>
      <c r="E302" s="56">
        <f>'Xã Thiệu Hòa'!E54</f>
        <v>0</v>
      </c>
      <c r="F302" s="56">
        <f>'Xã Thiệu Hòa'!F54</f>
        <v>0</v>
      </c>
      <c r="G302" s="56">
        <f>'Xã Thiệu Hòa'!G54</f>
        <v>0</v>
      </c>
      <c r="H302" s="56">
        <f>'Xã Thiệu Hòa'!H54</f>
        <v>0</v>
      </c>
      <c r="I302" s="56">
        <f>'Xã Thiệu Hòa'!I54</f>
        <v>0</v>
      </c>
      <c r="J302" s="56">
        <f>'Xã Thiệu Hòa'!J54</f>
        <v>0</v>
      </c>
      <c r="K302" s="56">
        <f>'Xã Thiệu Hòa'!K54</f>
        <v>0</v>
      </c>
      <c r="L302" s="56">
        <f>'Xã Thiệu Hòa'!L54</f>
        <v>0</v>
      </c>
    </row>
    <row r="303" spans="1:14" ht="17.100000000000001" customHeight="1" thickBot="1" x14ac:dyDescent="0.3">
      <c r="B303" s="16" t="s">
        <v>214</v>
      </c>
      <c r="C303" s="56">
        <f>'Xã Minh Tâm'!C54</f>
        <v>0</v>
      </c>
      <c r="D303" s="56">
        <f>'Xã Minh Tâm'!D54</f>
        <v>0</v>
      </c>
      <c r="E303" s="56">
        <f>'Xã Minh Tâm'!E54</f>
        <v>0</v>
      </c>
      <c r="F303" s="56">
        <f>'Xã Minh Tâm'!F54</f>
        <v>0</v>
      </c>
      <c r="G303" s="56">
        <f>'Xã Minh Tâm'!G54</f>
        <v>0</v>
      </c>
      <c r="H303" s="56">
        <f>'Xã Minh Tâm'!H54</f>
        <v>0</v>
      </c>
      <c r="I303" s="56">
        <f>'Xã Minh Tâm'!I54</f>
        <v>0</v>
      </c>
      <c r="J303" s="56">
        <f>'Xã Minh Tâm'!J54</f>
        <v>0</v>
      </c>
      <c r="K303" s="56">
        <f>'Xã Minh Tâm'!K54</f>
        <v>0</v>
      </c>
      <c r="L303" s="56">
        <f>'Xã Minh Tâm'!L54</f>
        <v>0</v>
      </c>
    </row>
    <row r="304" spans="1:14" ht="17.25" thickBot="1" x14ac:dyDescent="0.3">
      <c r="B304" s="16" t="s">
        <v>215</v>
      </c>
      <c r="C304" s="56">
        <f>'Xã Thiệu Viên '!C54</f>
        <v>0</v>
      </c>
      <c r="D304" s="56">
        <f>'Xã Thiệu Viên '!D54</f>
        <v>0</v>
      </c>
      <c r="E304" s="56">
        <f>'Xã Thiệu Viên '!E54</f>
        <v>0</v>
      </c>
      <c r="F304" s="56">
        <f>'Xã Thiệu Viên '!F54</f>
        <v>0</v>
      </c>
      <c r="G304" s="56">
        <f>'Xã Thiệu Viên '!G54</f>
        <v>0</v>
      </c>
      <c r="H304" s="56">
        <f>'Xã Thiệu Viên '!H54</f>
        <v>0</v>
      </c>
      <c r="I304" s="56">
        <f>'Xã Thiệu Viên '!I54</f>
        <v>0</v>
      </c>
      <c r="J304" s="56">
        <f>'Xã Thiệu Viên '!J54</f>
        <v>0</v>
      </c>
      <c r="K304" s="56">
        <f>'Xã Thiệu Viên '!K54</f>
        <v>0</v>
      </c>
      <c r="L304" s="56">
        <f>'Xã Thiệu Viên '!L54</f>
        <v>0</v>
      </c>
    </row>
    <row r="305" spans="2:12" ht="17.25" thickBot="1" x14ac:dyDescent="0.3">
      <c r="B305" s="16" t="s">
        <v>216</v>
      </c>
      <c r="C305" s="56">
        <f>'Xã Thiệu Lý'!C54</f>
        <v>0</v>
      </c>
      <c r="D305" s="56">
        <f>'Xã Thiệu Lý'!D54</f>
        <v>0</v>
      </c>
      <c r="E305" s="56">
        <f>'Xã Thiệu Lý'!E54</f>
        <v>0</v>
      </c>
      <c r="F305" s="56">
        <f>'Xã Thiệu Lý'!F54</f>
        <v>0</v>
      </c>
      <c r="G305" s="56">
        <f>'Xã Thiệu Lý'!G54</f>
        <v>0</v>
      </c>
      <c r="H305" s="56">
        <f>'Xã Thiệu Lý'!H54</f>
        <v>0</v>
      </c>
      <c r="I305" s="56">
        <f>'Xã Thiệu Lý'!I54</f>
        <v>0</v>
      </c>
      <c r="J305" s="56">
        <f>'Xã Thiệu Lý'!J54</f>
        <v>0</v>
      </c>
      <c r="K305" s="56">
        <f>'Xã Thiệu Lý'!K54</f>
        <v>0</v>
      </c>
      <c r="L305" s="56">
        <f>'Xã Thiệu Lý'!L54</f>
        <v>0</v>
      </c>
    </row>
    <row r="306" spans="2:12" ht="17.25" thickBot="1" x14ac:dyDescent="0.3">
      <c r="B306" s="16" t="s">
        <v>217</v>
      </c>
      <c r="C306" s="56">
        <f>'Xã Thiệu Vận'!C54</f>
        <v>0</v>
      </c>
      <c r="D306" s="56">
        <f>'Xã Thiệu Vận'!D54</f>
        <v>0</v>
      </c>
      <c r="E306" s="56">
        <f>'Xã Thiệu Vận'!E54</f>
        <v>0</v>
      </c>
      <c r="F306" s="56">
        <f>'Xã Thiệu Vận'!F54</f>
        <v>0</v>
      </c>
      <c r="G306" s="56">
        <f>'Xã Thiệu Vận'!G54</f>
        <v>0</v>
      </c>
      <c r="H306" s="56">
        <f>'Xã Thiệu Vận'!H54</f>
        <v>0</v>
      </c>
      <c r="I306" s="56">
        <f>'Xã Thiệu Vận'!I54</f>
        <v>0</v>
      </c>
      <c r="J306" s="56">
        <f>'Xã Thiệu Vận'!J54</f>
        <v>0</v>
      </c>
      <c r="K306" s="56">
        <f>'Xã Thiệu Vận'!K54</f>
        <v>0</v>
      </c>
      <c r="L306" s="56">
        <f>'Xã Thiệu Vận'!L54</f>
        <v>0</v>
      </c>
    </row>
    <row r="307" spans="2:12" ht="17.25" thickBot="1" x14ac:dyDescent="0.3">
      <c r="B307" s="16" t="s">
        <v>218</v>
      </c>
      <c r="C307" s="56">
        <f>'Xã Thiệu Trung'!C54</f>
        <v>0</v>
      </c>
      <c r="D307" s="56">
        <f>'Xã Thiệu Trung'!D54</f>
        <v>0</v>
      </c>
      <c r="E307" s="56">
        <f>'Xã Thiệu Trung'!E54</f>
        <v>0</v>
      </c>
      <c r="F307" s="56">
        <f>'Xã Thiệu Trung'!F54</f>
        <v>0</v>
      </c>
      <c r="G307" s="56">
        <f>'Xã Thiệu Trung'!G54</f>
        <v>0</v>
      </c>
      <c r="H307" s="56">
        <f>'Xã Thiệu Trung'!H54</f>
        <v>0</v>
      </c>
      <c r="I307" s="56">
        <f>'Xã Thiệu Trung'!I54</f>
        <v>0</v>
      </c>
      <c r="J307" s="56">
        <f>'Xã Thiệu Trung'!J54</f>
        <v>0</v>
      </c>
      <c r="K307" s="56">
        <f>'Xã Thiệu Trung'!K54</f>
        <v>0</v>
      </c>
      <c r="L307" s="56">
        <f>'Xã Thiệu Trung'!L54</f>
        <v>0</v>
      </c>
    </row>
    <row r="308" spans="2:12" ht="17.25" thickBot="1" x14ac:dyDescent="0.3">
      <c r="B308" s="16" t="s">
        <v>219</v>
      </c>
      <c r="C308" s="56">
        <f>'TT Thiệu Hóa'!C54</f>
        <v>0</v>
      </c>
      <c r="D308" s="56">
        <f>'TT Thiệu Hóa'!D54</f>
        <v>0</v>
      </c>
      <c r="E308" s="56">
        <f>'TT Thiệu Hóa'!E54</f>
        <v>0</v>
      </c>
      <c r="F308" s="56">
        <f>'TT Thiệu Hóa'!F54</f>
        <v>0</v>
      </c>
      <c r="G308" s="56">
        <f>'TT Thiệu Hóa'!G54</f>
        <v>0</v>
      </c>
      <c r="H308" s="56">
        <f>'TT Thiệu Hóa'!H54</f>
        <v>0</v>
      </c>
      <c r="I308" s="56">
        <f>'TT Thiệu Hóa'!I54</f>
        <v>0</v>
      </c>
      <c r="J308" s="56">
        <f>'TT Thiệu Hóa'!J54</f>
        <v>0</v>
      </c>
      <c r="K308" s="56">
        <f>'TT Thiệu Hóa'!K54</f>
        <v>0</v>
      </c>
      <c r="L308" s="56">
        <f>'TT Thiệu Hóa'!L54</f>
        <v>0</v>
      </c>
    </row>
    <row r="309" spans="2:12" ht="17.25" thickBot="1" x14ac:dyDescent="0.3">
      <c r="B309" s="16" t="s">
        <v>220</v>
      </c>
      <c r="C309" s="56">
        <f>'Xã Thiệu Giao'!C54</f>
        <v>0</v>
      </c>
      <c r="D309" s="56">
        <f>'Xã Thiệu Giao'!D54</f>
        <v>0</v>
      </c>
      <c r="E309" s="56">
        <f>'Xã Thiệu Giao'!E54</f>
        <v>0</v>
      </c>
      <c r="F309" s="56">
        <f>'Xã Thiệu Giao'!F54</f>
        <v>0</v>
      </c>
      <c r="G309" s="56">
        <f>'Xã Thiệu Giao'!G54</f>
        <v>0</v>
      </c>
      <c r="H309" s="56">
        <f>'Xã Thiệu Giao'!H54</f>
        <v>0</v>
      </c>
      <c r="I309" s="56">
        <f>'Xã Thiệu Giao'!I54</f>
        <v>0</v>
      </c>
      <c r="J309" s="56">
        <f>'Xã Thiệu Giao'!J54</f>
        <v>0</v>
      </c>
      <c r="K309" s="56">
        <f>'Xã Thiệu Giao'!K54</f>
        <v>0</v>
      </c>
      <c r="L309" s="56">
        <f>'Xã Thiệu Giao'!L54</f>
        <v>0</v>
      </c>
    </row>
    <row r="310" spans="2:12" ht="17.25" thickBot="1" x14ac:dyDescent="0.3">
      <c r="B310" s="16" t="s">
        <v>221</v>
      </c>
      <c r="C310" s="56">
        <f>'Tân Châu'!C54</f>
        <v>0</v>
      </c>
      <c r="D310" s="56">
        <f>'Tân Châu'!D54</f>
        <v>0</v>
      </c>
      <c r="E310" s="56">
        <f>'Tân Châu'!E54</f>
        <v>0</v>
      </c>
      <c r="F310" s="56">
        <f>'Tân Châu'!F54</f>
        <v>0</v>
      </c>
      <c r="G310" s="56">
        <f>'Tân Châu'!G54</f>
        <v>0</v>
      </c>
      <c r="H310" s="56">
        <f>'Tân Châu'!H54</f>
        <v>0</v>
      </c>
      <c r="I310" s="56">
        <f>'Tân Châu'!I54</f>
        <v>0</v>
      </c>
      <c r="J310" s="56">
        <f>'Tân Châu'!J54</f>
        <v>0</v>
      </c>
      <c r="K310" s="56">
        <f>'Tân Châu'!K54</f>
        <v>0</v>
      </c>
      <c r="L310" s="56">
        <f>'Tân Châu'!L54</f>
        <v>0</v>
      </c>
    </row>
    <row r="311" spans="2:12" ht="17.25" thickBot="1" x14ac:dyDescent="0.3">
      <c r="B311" s="16" t="s">
        <v>222</v>
      </c>
      <c r="C311" s="56">
        <f>'Xã Thiệu Ngọc'!C54</f>
        <v>0</v>
      </c>
      <c r="D311" s="56">
        <f>'Xã Thiệu Ngọc'!D54</f>
        <v>0</v>
      </c>
      <c r="E311" s="56">
        <f>'Xã Thiệu Ngọc'!E54</f>
        <v>0</v>
      </c>
      <c r="F311" s="56">
        <f>'Xã Thiệu Ngọc'!F54</f>
        <v>0</v>
      </c>
      <c r="G311" s="56">
        <f>'Xã Thiệu Ngọc'!G54</f>
        <v>0</v>
      </c>
      <c r="H311" s="56">
        <f>'Xã Thiệu Ngọc'!H54</f>
        <v>0</v>
      </c>
      <c r="I311" s="56">
        <f>'Xã Thiệu Ngọc'!I54</f>
        <v>0</v>
      </c>
      <c r="J311" s="56">
        <f>'Xã Thiệu Ngọc'!J54</f>
        <v>0</v>
      </c>
      <c r="K311" s="56">
        <f>'Xã Thiệu Ngọc'!K54</f>
        <v>0</v>
      </c>
      <c r="L311" s="56">
        <f>'Xã Thiệu Ngọc'!L54</f>
        <v>0</v>
      </c>
    </row>
    <row r="312" spans="2:12" ht="17.25" thickBot="1" x14ac:dyDescent="0.3">
      <c r="B312" s="16" t="s">
        <v>223</v>
      </c>
      <c r="C312" s="56">
        <f>'Xã Thiệu Vũ'!C54</f>
        <v>0</v>
      </c>
      <c r="D312" s="56">
        <f>'Xã Thiệu Vũ'!D54</f>
        <v>0</v>
      </c>
      <c r="E312" s="56">
        <f>'Xã Thiệu Vũ'!E54</f>
        <v>0</v>
      </c>
      <c r="F312" s="56">
        <f>'Xã Thiệu Vũ'!F54</f>
        <v>0</v>
      </c>
      <c r="G312" s="56">
        <f>'Xã Thiệu Vũ'!G54</f>
        <v>0</v>
      </c>
      <c r="H312" s="56">
        <f>'Xã Thiệu Vũ'!H54</f>
        <v>0</v>
      </c>
      <c r="I312" s="56">
        <f>'Xã Thiệu Vũ'!I54</f>
        <v>0</v>
      </c>
      <c r="J312" s="56">
        <f>'Xã Thiệu Vũ'!J54</f>
        <v>0</v>
      </c>
      <c r="K312" s="56">
        <f>'Xã Thiệu Vũ'!K54</f>
        <v>0</v>
      </c>
      <c r="L312" s="56">
        <f>'Xã Thiệu Vũ'!L54</f>
        <v>0</v>
      </c>
    </row>
    <row r="313" spans="2:12" ht="17.25" thickBot="1" x14ac:dyDescent="0.3">
      <c r="B313" s="16" t="s">
        <v>224</v>
      </c>
      <c r="C313" s="56">
        <f>'Xã Thiệu Tiến'!C54</f>
        <v>0</v>
      </c>
      <c r="D313" s="56">
        <f>'Xã Thiệu Tiến'!D54</f>
        <v>0</v>
      </c>
      <c r="E313" s="56">
        <f>'Xã Thiệu Tiến'!E54</f>
        <v>0</v>
      </c>
      <c r="F313" s="56">
        <f>'Xã Thiệu Tiến'!F54</f>
        <v>0</v>
      </c>
      <c r="G313" s="56">
        <f>'Xã Thiệu Tiến'!G54</f>
        <v>0</v>
      </c>
      <c r="H313" s="56">
        <f>'Xã Thiệu Tiến'!H54</f>
        <v>0</v>
      </c>
      <c r="I313" s="56">
        <f>'Xã Thiệu Tiến'!I54</f>
        <v>0</v>
      </c>
      <c r="J313" s="56">
        <f>'Xã Thiệu Tiến'!J54</f>
        <v>0</v>
      </c>
      <c r="K313" s="56">
        <f>'Xã Thiệu Tiến'!K54</f>
        <v>0</v>
      </c>
      <c r="L313" s="56">
        <f>'Xã Thiệu Tiến'!L54</f>
        <v>0</v>
      </c>
    </row>
    <row r="314" spans="2:12" ht="17.25" thickBot="1" x14ac:dyDescent="0.3">
      <c r="B314" s="16" t="s">
        <v>225</v>
      </c>
      <c r="C314" s="56">
        <f>'Xã Thiệu Thành'!C54</f>
        <v>0</v>
      </c>
      <c r="D314" s="56">
        <f>'Xã Thiệu Thành'!D54</f>
        <v>0</v>
      </c>
      <c r="E314" s="56">
        <f>'Xã Thiệu Thành'!E54</f>
        <v>0</v>
      </c>
      <c r="F314" s="56">
        <f>'Xã Thiệu Thành'!F54</f>
        <v>0</v>
      </c>
      <c r="G314" s="56">
        <f>'Xã Thiệu Thành'!G54</f>
        <v>0</v>
      </c>
      <c r="H314" s="56">
        <f>'Xã Thiệu Thành'!H54</f>
        <v>0</v>
      </c>
      <c r="I314" s="56">
        <f>'Xã Thiệu Thành'!I54</f>
        <v>0</v>
      </c>
      <c r="J314" s="56">
        <f>'Xã Thiệu Thành'!J54</f>
        <v>0</v>
      </c>
      <c r="K314" s="56">
        <f>'Xã Thiệu Thành'!K54</f>
        <v>0</v>
      </c>
      <c r="L314" s="56">
        <f>'Xã Thiệu Thành'!L54</f>
        <v>0</v>
      </c>
    </row>
    <row r="315" spans="2:12" ht="17.25" thickBot="1" x14ac:dyDescent="0.3">
      <c r="B315" s="16" t="s">
        <v>226</v>
      </c>
      <c r="C315" s="56">
        <f>'Xã Thiệu Công'!C54</f>
        <v>0</v>
      </c>
      <c r="D315" s="56">
        <f>'Xã Thiệu Công'!D54</f>
        <v>0</v>
      </c>
      <c r="E315" s="56">
        <f>'Xã Thiệu Công'!E54</f>
        <v>0</v>
      </c>
      <c r="F315" s="56">
        <f>'Xã Thiệu Công'!F54</f>
        <v>0</v>
      </c>
      <c r="G315" s="56">
        <f>'Xã Thiệu Công'!G54</f>
        <v>0</v>
      </c>
      <c r="H315" s="56">
        <f>'Xã Thiệu Công'!H54</f>
        <v>0</v>
      </c>
      <c r="I315" s="56">
        <f>'Xã Thiệu Công'!I54</f>
        <v>0</v>
      </c>
      <c r="J315" s="56">
        <f>'Xã Thiệu Công'!J54</f>
        <v>0</v>
      </c>
      <c r="K315" s="56">
        <f>'Xã Thiệu Công'!K54</f>
        <v>0</v>
      </c>
      <c r="L315" s="56">
        <f>'Xã Thiệu Công'!L54</f>
        <v>0</v>
      </c>
    </row>
    <row r="316" spans="2:12" ht="17.25" thickBot="1" x14ac:dyDescent="0.3">
      <c r="B316" s="16" t="s">
        <v>227</v>
      </c>
      <c r="C316" s="56">
        <f>'Xã Thiệu Phúc'!C54</f>
        <v>0</v>
      </c>
      <c r="D316" s="56">
        <f>'Xã Thiệu Phúc'!D54</f>
        <v>0</v>
      </c>
      <c r="E316" s="56">
        <f>'Xã Thiệu Phúc'!E54</f>
        <v>0</v>
      </c>
      <c r="F316" s="56">
        <f>'Xã Thiệu Phúc'!F54</f>
        <v>0</v>
      </c>
      <c r="G316" s="56">
        <f>'Xã Thiệu Phúc'!G54</f>
        <v>0</v>
      </c>
      <c r="H316" s="56">
        <f>'Xã Thiệu Phúc'!H54</f>
        <v>0</v>
      </c>
      <c r="I316" s="56">
        <f>'Xã Thiệu Phúc'!I54</f>
        <v>0</v>
      </c>
      <c r="J316" s="56">
        <f>'Xã Thiệu Phúc'!J54</f>
        <v>0</v>
      </c>
      <c r="K316" s="56">
        <f>'Xã Thiệu Phúc'!K54</f>
        <v>0</v>
      </c>
      <c r="L316" s="56">
        <f>'Xã Thiệu Phúc'!L54</f>
        <v>0</v>
      </c>
    </row>
    <row r="317" spans="2:12" ht="17.25" thickBot="1" x14ac:dyDescent="0.3">
      <c r="B317" s="16" t="s">
        <v>228</v>
      </c>
      <c r="C317" s="56">
        <f>'Xã Thiệu Phú'!C54</f>
        <v>0</v>
      </c>
      <c r="D317" s="56">
        <f>'Xã Thiệu Phú'!D54</f>
        <v>0</v>
      </c>
      <c r="E317" s="56">
        <f>'Xã Thiệu Phú'!E54</f>
        <v>0</v>
      </c>
      <c r="F317" s="56">
        <f>'Xã Thiệu Phú'!F54</f>
        <v>0</v>
      </c>
      <c r="G317" s="56">
        <f>'Xã Thiệu Phú'!G54</f>
        <v>0</v>
      </c>
      <c r="H317" s="56">
        <f>'Xã Thiệu Phú'!H54</f>
        <v>0</v>
      </c>
      <c r="I317" s="56">
        <f>'Xã Thiệu Phú'!I54</f>
        <v>0</v>
      </c>
      <c r="J317" s="56">
        <f>'Xã Thiệu Phú'!J54</f>
        <v>0</v>
      </c>
      <c r="K317" s="56">
        <f>'Xã Thiệu Phú'!K54</f>
        <v>0</v>
      </c>
      <c r="L317" s="56">
        <f>'Xã Thiệu Phú'!L54</f>
        <v>0</v>
      </c>
    </row>
    <row r="318" spans="2:12" ht="17.25" thickBot="1" x14ac:dyDescent="0.3">
      <c r="B318" s="16" t="s">
        <v>229</v>
      </c>
      <c r="C318" s="56">
        <f>'Xã Thiệu Long'!C54</f>
        <v>0</v>
      </c>
      <c r="D318" s="56">
        <f>'Xã Thiệu Long'!D54</f>
        <v>0</v>
      </c>
      <c r="E318" s="56">
        <f>'Xã Thiệu Long'!E54</f>
        <v>0</v>
      </c>
      <c r="F318" s="56">
        <f>'Xã Thiệu Long'!F54</f>
        <v>0</v>
      </c>
      <c r="G318" s="56">
        <f>'Xã Thiệu Long'!G54</f>
        <v>0</v>
      </c>
      <c r="H318" s="56">
        <f>'Xã Thiệu Long'!H54</f>
        <v>0</v>
      </c>
      <c r="I318" s="56">
        <f>'Xã Thiệu Long'!I54</f>
        <v>0</v>
      </c>
      <c r="J318" s="56">
        <f>'Xã Thiệu Long'!J54</f>
        <v>0</v>
      </c>
      <c r="K318" s="56">
        <f>'Xã Thiệu Long'!K54</f>
        <v>0</v>
      </c>
      <c r="L318" s="56">
        <f>'Xã Thiệu Long'!L54</f>
        <v>0</v>
      </c>
    </row>
    <row r="319" spans="2:12" ht="33.75" thickBot="1" x14ac:dyDescent="0.3">
      <c r="B319" s="16" t="s">
        <v>230</v>
      </c>
      <c r="C319" s="56">
        <f>'Xã Thiệu Nguyên'!C54</f>
        <v>0</v>
      </c>
      <c r="D319" s="56">
        <f>'Xã Thiệu Nguyên'!D54</f>
        <v>0</v>
      </c>
      <c r="E319" s="56">
        <f>'Xã Thiệu Nguyên'!E54</f>
        <v>0</v>
      </c>
      <c r="F319" s="56">
        <f>'Xã Thiệu Nguyên'!F54</f>
        <v>0</v>
      </c>
      <c r="G319" s="56">
        <f>'Xã Thiệu Nguyên'!G54</f>
        <v>0</v>
      </c>
      <c r="H319" s="56">
        <f>'Xã Thiệu Nguyên'!H54</f>
        <v>0</v>
      </c>
      <c r="I319" s="56">
        <f>'Xã Thiệu Nguyên'!I54</f>
        <v>0</v>
      </c>
      <c r="J319" s="56">
        <f>'Xã Thiệu Nguyên'!J54</f>
        <v>0</v>
      </c>
      <c r="K319" s="56">
        <f>'Xã Thiệu Nguyên'!K54</f>
        <v>0</v>
      </c>
      <c r="L319" s="56">
        <f>'Xã Thiệu Nguyên'!L54</f>
        <v>0</v>
      </c>
    </row>
    <row r="320" spans="2:12" ht="17.25" thickBot="1" x14ac:dyDescent="0.3">
      <c r="B320" s="16" t="s">
        <v>231</v>
      </c>
      <c r="C320" s="56">
        <f>'Xã Thiệu Duy'!C54</f>
        <v>0</v>
      </c>
      <c r="D320" s="56">
        <f>'Xã Thiệu Duy'!D54</f>
        <v>0</v>
      </c>
      <c r="E320" s="56">
        <f>'Xã Thiệu Duy'!E54</f>
        <v>0</v>
      </c>
      <c r="F320" s="56">
        <f>'Xã Thiệu Duy'!F54</f>
        <v>0</v>
      </c>
      <c r="G320" s="56">
        <f>'Xã Thiệu Duy'!G54</f>
        <v>0</v>
      </c>
      <c r="H320" s="56">
        <f>'Xã Thiệu Duy'!H54</f>
        <v>0</v>
      </c>
      <c r="I320" s="56">
        <f>'Xã Thiệu Duy'!I54</f>
        <v>0</v>
      </c>
      <c r="J320" s="56">
        <f>'Xã Thiệu Duy'!J54</f>
        <v>0</v>
      </c>
      <c r="K320" s="56">
        <f>'Xã Thiệu Duy'!K54</f>
        <v>0</v>
      </c>
      <c r="L320" s="56">
        <f>'Xã Thiệu Duy'!L54</f>
        <v>0</v>
      </c>
    </row>
    <row r="321" spans="1:14" ht="17.25" thickBot="1" x14ac:dyDescent="0.3">
      <c r="B321" s="16" t="s">
        <v>232</v>
      </c>
      <c r="C321" s="56">
        <f>'Xã Thiệu Giang'!C54</f>
        <v>0</v>
      </c>
      <c r="D321" s="56">
        <f>'Xã Thiệu Giang'!D54</f>
        <v>0</v>
      </c>
      <c r="E321" s="56">
        <f>'Xã Thiệu Giang'!E54</f>
        <v>0</v>
      </c>
      <c r="F321" s="56">
        <f>'Xã Thiệu Giang'!F54</f>
        <v>0</v>
      </c>
      <c r="G321" s="56">
        <f>'Xã Thiệu Giang'!G54</f>
        <v>0</v>
      </c>
      <c r="H321" s="56">
        <f>'Xã Thiệu Giang'!H54</f>
        <v>0</v>
      </c>
      <c r="I321" s="56">
        <f>'Xã Thiệu Giang'!I54</f>
        <v>0</v>
      </c>
      <c r="J321" s="56">
        <f>'Xã Thiệu Giang'!J54</f>
        <v>0</v>
      </c>
      <c r="K321" s="56">
        <f>'Xã Thiệu Giang'!K54</f>
        <v>0</v>
      </c>
      <c r="L321" s="56">
        <f>'Xã Thiệu Giang'!L54</f>
        <v>0</v>
      </c>
    </row>
    <row r="322" spans="1:14" ht="17.25" thickBot="1" x14ac:dyDescent="0.3">
      <c r="B322" s="16" t="s">
        <v>233</v>
      </c>
      <c r="C322" s="56">
        <f>'Xã Thiệu Hợp'!C54</f>
        <v>0</v>
      </c>
      <c r="D322" s="56">
        <f>'Xã Thiệu Hợp'!D54</f>
        <v>0</v>
      </c>
      <c r="E322" s="56">
        <f>'Xã Thiệu Hợp'!E54</f>
        <v>0</v>
      </c>
      <c r="F322" s="56">
        <f>'Xã Thiệu Hợp'!F54</f>
        <v>0</v>
      </c>
      <c r="G322" s="56">
        <f>'Xã Thiệu Hợp'!G54</f>
        <v>0</v>
      </c>
      <c r="H322" s="56">
        <f>'Xã Thiệu Hợp'!H54</f>
        <v>0</v>
      </c>
      <c r="I322" s="56">
        <f>'Xã Thiệu Hợp'!I54</f>
        <v>0</v>
      </c>
      <c r="J322" s="56">
        <f>'Xã Thiệu Hợp'!J54</f>
        <v>0</v>
      </c>
      <c r="K322" s="56">
        <f>'Xã Thiệu Hợp'!K54</f>
        <v>0</v>
      </c>
      <c r="L322" s="56">
        <f>'Xã Thiệu Hợp'!L54</f>
        <v>0</v>
      </c>
    </row>
    <row r="323" spans="1:14" ht="17.25" thickBot="1" x14ac:dyDescent="0.3">
      <c r="B323" s="16" t="s">
        <v>234</v>
      </c>
      <c r="C323" s="56">
        <f>'Xã Thiệu Thịnh'!C54</f>
        <v>0</v>
      </c>
      <c r="D323" s="56">
        <f>'Xã Thiệu Thịnh'!D54</f>
        <v>0</v>
      </c>
      <c r="E323" s="56">
        <f>'Xã Thiệu Thịnh'!E54</f>
        <v>0</v>
      </c>
      <c r="F323" s="56">
        <f>'Xã Thiệu Thịnh'!F54</f>
        <v>0</v>
      </c>
      <c r="G323" s="56">
        <f>'Xã Thiệu Thịnh'!G54</f>
        <v>0</v>
      </c>
      <c r="H323" s="56">
        <f>'Xã Thiệu Thịnh'!H54</f>
        <v>0</v>
      </c>
      <c r="I323" s="56">
        <f>'Xã Thiệu Thịnh'!I54</f>
        <v>0</v>
      </c>
      <c r="J323" s="56">
        <f>'Xã Thiệu Thịnh'!J54</f>
        <v>0</v>
      </c>
      <c r="K323" s="56">
        <f>'Xã Thiệu Thịnh'!K54</f>
        <v>0</v>
      </c>
      <c r="L323" s="56">
        <f>'Xã Thiệu Thịnh'!L54</f>
        <v>0</v>
      </c>
    </row>
    <row r="324" spans="1:14" ht="33.75" thickBot="1" x14ac:dyDescent="0.3">
      <c r="B324" s="16" t="s">
        <v>235</v>
      </c>
      <c r="C324" s="56">
        <f>'Xã Thiệu Quang'!C54</f>
        <v>0</v>
      </c>
      <c r="D324" s="56">
        <f>'Xã Thiệu Quang'!D54</f>
        <v>0</v>
      </c>
      <c r="E324" s="56">
        <f>'Xã Thiệu Quang'!E54</f>
        <v>0</v>
      </c>
      <c r="F324" s="56">
        <f>'Xã Thiệu Quang'!F54</f>
        <v>0</v>
      </c>
      <c r="G324" s="56">
        <f>'Xã Thiệu Quang'!G54</f>
        <v>0</v>
      </c>
      <c r="H324" s="56">
        <f>'Xã Thiệu Quang'!H54</f>
        <v>0</v>
      </c>
      <c r="I324" s="56">
        <f>'Xã Thiệu Quang'!I54</f>
        <v>0</v>
      </c>
      <c r="J324" s="56">
        <f>'Xã Thiệu Quang'!J54</f>
        <v>0</v>
      </c>
      <c r="K324" s="56">
        <f>'Xã Thiệu Quang'!K54</f>
        <v>0</v>
      </c>
      <c r="L324" s="56">
        <f>'Xã Thiệu Quang'!L54</f>
        <v>0</v>
      </c>
    </row>
    <row r="325" spans="1:14" s="14" customFormat="1" ht="32.25" thickBot="1" x14ac:dyDescent="0.3">
      <c r="B325" s="99" t="s">
        <v>114</v>
      </c>
      <c r="C325" s="103"/>
      <c r="D325" s="104"/>
      <c r="E325" s="57">
        <f>SUM(E326:E336)</f>
        <v>0</v>
      </c>
      <c r="F325" s="57">
        <f>SUM(F326:F336)</f>
        <v>0</v>
      </c>
      <c r="G325" s="57">
        <f>SUM(G326:G336)</f>
        <v>0</v>
      </c>
      <c r="H325" s="102"/>
      <c r="I325" s="102"/>
      <c r="J325" s="57">
        <f>SUM(J326:J336)</f>
        <v>0</v>
      </c>
      <c r="K325" s="57">
        <f>SUM(K326:K336)</f>
        <v>0</v>
      </c>
      <c r="L325" s="57">
        <f>SUM(L326:L336)</f>
        <v>0</v>
      </c>
    </row>
    <row r="326" spans="1:14" ht="17.25" thickBot="1" x14ac:dyDescent="0.3">
      <c r="B326" s="3" t="s">
        <v>236</v>
      </c>
      <c r="C326" s="102"/>
      <c r="D326" s="102"/>
      <c r="E326" s="96"/>
      <c r="F326" s="96"/>
      <c r="G326" s="96"/>
      <c r="H326" s="102"/>
      <c r="I326" s="102"/>
      <c r="J326" s="96"/>
      <c r="K326" s="96"/>
      <c r="L326" s="96"/>
      <c r="M326" s="14"/>
    </row>
    <row r="327" spans="1:14" ht="17.25" thickBot="1" x14ac:dyDescent="0.3">
      <c r="B327" s="3" t="s">
        <v>100</v>
      </c>
      <c r="C327" s="102"/>
      <c r="D327" s="102"/>
      <c r="E327" s="96"/>
      <c r="F327" s="96"/>
      <c r="G327" s="96"/>
      <c r="H327" s="102"/>
      <c r="I327" s="102"/>
      <c r="J327" s="96"/>
      <c r="K327" s="96"/>
      <c r="L327" s="96"/>
      <c r="M327" s="14"/>
    </row>
    <row r="328" spans="1:14" ht="17.25" thickBot="1" x14ac:dyDescent="0.3">
      <c r="B328" s="3" t="s">
        <v>101</v>
      </c>
      <c r="C328" s="102"/>
      <c r="D328" s="102"/>
      <c r="E328" s="96"/>
      <c r="F328" s="96"/>
      <c r="G328" s="96"/>
      <c r="H328" s="102"/>
      <c r="I328" s="102"/>
      <c r="J328" s="96"/>
      <c r="K328" s="96"/>
      <c r="L328" s="96"/>
      <c r="M328" s="14"/>
    </row>
    <row r="329" spans="1:14" ht="17.25" thickBot="1" x14ac:dyDescent="0.3">
      <c r="B329" s="3" t="s">
        <v>102</v>
      </c>
      <c r="C329" s="102"/>
      <c r="D329" s="102"/>
      <c r="E329" s="96"/>
      <c r="F329" s="96"/>
      <c r="G329" s="96"/>
      <c r="H329" s="102"/>
      <c r="I329" s="102"/>
      <c r="J329" s="96"/>
      <c r="K329" s="96"/>
      <c r="L329" s="96"/>
      <c r="M329" s="14"/>
    </row>
    <row r="330" spans="1:14" ht="17.25" thickBot="1" x14ac:dyDescent="0.3">
      <c r="B330" s="3" t="s">
        <v>103</v>
      </c>
      <c r="C330" s="102"/>
      <c r="D330" s="102"/>
      <c r="E330" s="96"/>
      <c r="F330" s="96"/>
      <c r="G330" s="96"/>
      <c r="H330" s="102"/>
      <c r="I330" s="102"/>
      <c r="J330" s="96"/>
      <c r="K330" s="96"/>
      <c r="L330" s="96"/>
      <c r="M330" s="14"/>
    </row>
    <row r="331" spans="1:14" ht="17.25" thickBot="1" x14ac:dyDescent="0.3">
      <c r="B331" s="3" t="s">
        <v>104</v>
      </c>
      <c r="C331" s="102"/>
      <c r="D331" s="102"/>
      <c r="E331" s="96"/>
      <c r="F331" s="96"/>
      <c r="G331" s="96"/>
      <c r="H331" s="102"/>
      <c r="I331" s="102"/>
      <c r="J331" s="96"/>
      <c r="K331" s="96"/>
      <c r="L331" s="96"/>
      <c r="M331" s="14"/>
    </row>
    <row r="332" spans="1:14" ht="16.5" x14ac:dyDescent="0.25">
      <c r="A332" s="10"/>
    </row>
    <row r="333" spans="1:14" ht="16.5" x14ac:dyDescent="0.25">
      <c r="A333" s="51"/>
      <c r="B333" s="52"/>
      <c r="C333" s="50"/>
      <c r="D333" s="50"/>
      <c r="E333" s="50"/>
      <c r="F333" s="50"/>
      <c r="G333" s="50"/>
      <c r="H333" s="50"/>
      <c r="I333" s="50"/>
      <c r="J333" s="46"/>
    </row>
    <row r="334" spans="1:14" ht="17.25" customHeight="1" x14ac:dyDescent="0.25">
      <c r="A334" s="63" t="s">
        <v>194</v>
      </c>
      <c r="B334" s="63"/>
      <c r="C334" s="63"/>
      <c r="D334" s="63"/>
      <c r="E334" s="94"/>
      <c r="F334" s="63"/>
      <c r="G334" s="63"/>
      <c r="H334" s="63"/>
      <c r="I334" s="63"/>
      <c r="N334" s="20"/>
    </row>
    <row r="335" spans="1:14" ht="16.5" thickBot="1" x14ac:dyDescent="0.3"/>
    <row r="336" spans="1:14" ht="17.25" customHeight="1" thickBot="1" x14ac:dyDescent="0.3">
      <c r="B336" s="129"/>
      <c r="C336" s="136" t="s">
        <v>70</v>
      </c>
      <c r="D336" s="137"/>
      <c r="E336" s="137"/>
      <c r="F336" s="137"/>
      <c r="G336" s="138"/>
      <c r="H336" s="136" t="s">
        <v>57</v>
      </c>
      <c r="I336" s="137"/>
      <c r="J336" s="137"/>
      <c r="K336" s="137"/>
      <c r="L336" s="138"/>
    </row>
    <row r="337" spans="2:13" ht="95.25" thickBot="1" x14ac:dyDescent="0.3">
      <c r="B337" s="139"/>
      <c r="C337" s="27" t="s">
        <v>109</v>
      </c>
      <c r="D337" s="28" t="s">
        <v>108</v>
      </c>
      <c r="E337" s="28" t="s">
        <v>110</v>
      </c>
      <c r="F337" s="28" t="s">
        <v>111</v>
      </c>
      <c r="G337" s="27" t="s">
        <v>112</v>
      </c>
      <c r="H337" s="27" t="s">
        <v>109</v>
      </c>
      <c r="I337" s="28" t="s">
        <v>108</v>
      </c>
      <c r="J337" s="28" t="s">
        <v>110</v>
      </c>
      <c r="K337" s="28" t="s">
        <v>111</v>
      </c>
      <c r="L337" s="27" t="s">
        <v>112</v>
      </c>
    </row>
    <row r="338" spans="2:13" s="14" customFormat="1" ht="27" customHeight="1" thickBot="1" x14ac:dyDescent="0.3">
      <c r="B338" s="97" t="s">
        <v>6</v>
      </c>
      <c r="C338" s="57">
        <f>C345</f>
        <v>0</v>
      </c>
      <c r="D338" s="57">
        <f>D345</f>
        <v>0</v>
      </c>
      <c r="E338" s="57">
        <f>E339+E345+E371</f>
        <v>0</v>
      </c>
      <c r="F338" s="57">
        <f>F339+F345+F371</f>
        <v>0</v>
      </c>
      <c r="G338" s="57">
        <f>G339+G345+G371</f>
        <v>0</v>
      </c>
      <c r="H338" s="57">
        <f>H345</f>
        <v>0</v>
      </c>
      <c r="I338" s="57">
        <f>I345</f>
        <v>0</v>
      </c>
      <c r="J338" s="57">
        <f>J339+J345+J371</f>
        <v>0</v>
      </c>
      <c r="K338" s="57">
        <f>K339+K345+K371</f>
        <v>0</v>
      </c>
      <c r="L338" s="57">
        <f>L339+L345+L371</f>
        <v>0</v>
      </c>
    </row>
    <row r="339" spans="2:13" s="14" customFormat="1" ht="32.25" thickBot="1" x14ac:dyDescent="0.3">
      <c r="B339" s="99" t="s">
        <v>97</v>
      </c>
      <c r="C339" s="103"/>
      <c r="D339" s="104"/>
      <c r="E339" s="57">
        <f>SUM(E340:E344)</f>
        <v>0</v>
      </c>
      <c r="F339" s="57">
        <f>SUM(F340:F344)</f>
        <v>0</v>
      </c>
      <c r="G339" s="57">
        <f>SUM(G340:G344)</f>
        <v>0</v>
      </c>
      <c r="H339" s="102"/>
      <c r="I339" s="102"/>
      <c r="J339" s="57">
        <f>SUM(J340:J344)</f>
        <v>0</v>
      </c>
      <c r="K339" s="57">
        <f>SUM(K340:K344)</f>
        <v>0</v>
      </c>
      <c r="L339" s="57">
        <f>SUM(L340:L344)</f>
        <v>0</v>
      </c>
    </row>
    <row r="340" spans="2:13" ht="17.25" thickBot="1" x14ac:dyDescent="0.3">
      <c r="B340" s="3" t="s">
        <v>99</v>
      </c>
      <c r="C340" s="102"/>
      <c r="D340" s="102"/>
      <c r="E340" s="96"/>
      <c r="F340" s="96"/>
      <c r="G340" s="96"/>
      <c r="H340" s="102"/>
      <c r="I340" s="102"/>
      <c r="J340" s="96"/>
      <c r="K340" s="96"/>
      <c r="L340" s="96"/>
      <c r="M340" s="14"/>
    </row>
    <row r="341" spans="2:13" ht="17.25" thickBot="1" x14ac:dyDescent="0.3">
      <c r="B341" s="3" t="s">
        <v>100</v>
      </c>
      <c r="C341" s="102"/>
      <c r="D341" s="102"/>
      <c r="E341" s="96"/>
      <c r="F341" s="96"/>
      <c r="G341" s="96"/>
      <c r="H341" s="102"/>
      <c r="I341" s="102"/>
      <c r="J341" s="96"/>
      <c r="K341" s="96"/>
      <c r="L341" s="96"/>
      <c r="M341" s="14"/>
    </row>
    <row r="342" spans="2:13" ht="17.25" thickBot="1" x14ac:dyDescent="0.3">
      <c r="B342" s="3" t="s">
        <v>101</v>
      </c>
      <c r="C342" s="102"/>
      <c r="D342" s="102"/>
      <c r="E342" s="96"/>
      <c r="F342" s="96"/>
      <c r="G342" s="96"/>
      <c r="H342" s="102"/>
      <c r="I342" s="102"/>
      <c r="J342" s="96"/>
      <c r="K342" s="96"/>
      <c r="L342" s="96"/>
      <c r="M342" s="14"/>
    </row>
    <row r="343" spans="2:13" ht="17.25" thickBot="1" x14ac:dyDescent="0.3">
      <c r="B343" s="3" t="s">
        <v>102</v>
      </c>
      <c r="C343" s="102"/>
      <c r="D343" s="102"/>
      <c r="E343" s="96"/>
      <c r="F343" s="96"/>
      <c r="G343" s="96"/>
      <c r="H343" s="102"/>
      <c r="I343" s="102"/>
      <c r="J343" s="96"/>
      <c r="K343" s="96"/>
      <c r="L343" s="96"/>
      <c r="M343" s="14"/>
    </row>
    <row r="344" spans="2:13" ht="17.25" thickBot="1" x14ac:dyDescent="0.3">
      <c r="B344" s="3" t="s">
        <v>103</v>
      </c>
      <c r="C344" s="102"/>
      <c r="D344" s="102"/>
      <c r="E344" s="96"/>
      <c r="F344" s="96"/>
      <c r="G344" s="96"/>
      <c r="H344" s="102"/>
      <c r="I344" s="102"/>
      <c r="J344" s="96"/>
      <c r="K344" s="96"/>
      <c r="L344" s="96"/>
      <c r="M344" s="14"/>
    </row>
    <row r="345" spans="2:13" s="14" customFormat="1" ht="32.25" thickBot="1" x14ac:dyDescent="0.3">
      <c r="B345" s="98" t="s">
        <v>98</v>
      </c>
      <c r="C345" s="57">
        <f t="shared" ref="C345:L345" si="31">SUM(C346:C370)</f>
        <v>0</v>
      </c>
      <c r="D345" s="57">
        <f t="shared" si="31"/>
        <v>0</v>
      </c>
      <c r="E345" s="57">
        <f t="shared" si="31"/>
        <v>0</v>
      </c>
      <c r="F345" s="57">
        <f t="shared" si="31"/>
        <v>0</v>
      </c>
      <c r="G345" s="57">
        <f t="shared" si="31"/>
        <v>0</v>
      </c>
      <c r="H345" s="57">
        <f t="shared" si="31"/>
        <v>0</v>
      </c>
      <c r="I345" s="57">
        <f t="shared" si="31"/>
        <v>0</v>
      </c>
      <c r="J345" s="57">
        <f t="shared" si="31"/>
        <v>0</v>
      </c>
      <c r="K345" s="57">
        <f t="shared" si="31"/>
        <v>0</v>
      </c>
      <c r="L345" s="57">
        <f t="shared" si="31"/>
        <v>0</v>
      </c>
    </row>
    <row r="346" spans="2:13" ht="17.25" thickBot="1" x14ac:dyDescent="0.3">
      <c r="B346" s="16" t="s">
        <v>211</v>
      </c>
      <c r="C346" s="56">
        <f>'Xã Thiệu Toán'!C60</f>
        <v>0</v>
      </c>
      <c r="D346" s="56">
        <f>'Xã Thiệu Toán'!D60</f>
        <v>0</v>
      </c>
      <c r="E346" s="56">
        <f>'Xã Thiệu Toán'!E60</f>
        <v>0</v>
      </c>
      <c r="F346" s="56">
        <f>'Xã Thiệu Toán'!F60</f>
        <v>0</v>
      </c>
      <c r="G346" s="56">
        <f>'Xã Thiệu Toán'!G60</f>
        <v>0</v>
      </c>
      <c r="H346" s="56">
        <f>'Xã Thiệu Toán'!H60</f>
        <v>0</v>
      </c>
      <c r="I346" s="56">
        <f>'Xã Thiệu Toán'!I60</f>
        <v>0</v>
      </c>
      <c r="J346" s="56">
        <f>'Xã Thiệu Toán'!J60</f>
        <v>0</v>
      </c>
      <c r="K346" s="56">
        <f>'Xã Thiệu Toán'!K60</f>
        <v>0</v>
      </c>
      <c r="L346" s="56">
        <f>'Xã Thiệu Toán'!L60</f>
        <v>0</v>
      </c>
    </row>
    <row r="347" spans="2:13" ht="17.25" thickBot="1" x14ac:dyDescent="0.3">
      <c r="B347" s="16" t="s">
        <v>212</v>
      </c>
      <c r="C347" s="56">
        <f>'Xã Thiệu Chính'!C60</f>
        <v>0</v>
      </c>
      <c r="D347" s="56">
        <f>'Xã Thiệu Chính'!D60</f>
        <v>0</v>
      </c>
      <c r="E347" s="56">
        <f>'Xã Thiệu Chính'!E60</f>
        <v>0</v>
      </c>
      <c r="F347" s="56">
        <f>'Xã Thiệu Chính'!F60</f>
        <v>0</v>
      </c>
      <c r="G347" s="56">
        <f>'Xã Thiệu Chính'!G60</f>
        <v>0</v>
      </c>
      <c r="H347" s="56">
        <f>'Xã Thiệu Chính'!H60</f>
        <v>0</v>
      </c>
      <c r="I347" s="56">
        <f>'Xã Thiệu Chính'!I60</f>
        <v>0</v>
      </c>
      <c r="J347" s="56">
        <f>'Xã Thiệu Chính'!J60</f>
        <v>0</v>
      </c>
      <c r="K347" s="56">
        <f>'Xã Thiệu Chính'!K60</f>
        <v>0</v>
      </c>
      <c r="L347" s="56">
        <f>'Xã Thiệu Chính'!L60</f>
        <v>0</v>
      </c>
    </row>
    <row r="348" spans="2:13" ht="17.100000000000001" customHeight="1" thickBot="1" x14ac:dyDescent="0.3">
      <c r="B348" s="16" t="s">
        <v>213</v>
      </c>
      <c r="C348" s="56">
        <f>'Xã Thiệu Hòa'!C60</f>
        <v>0</v>
      </c>
      <c r="D348" s="56">
        <f>'Xã Thiệu Hòa'!D60</f>
        <v>0</v>
      </c>
      <c r="E348" s="56">
        <f>'Xã Thiệu Hòa'!E60</f>
        <v>0</v>
      </c>
      <c r="F348" s="56">
        <f>'Xã Thiệu Hòa'!F60</f>
        <v>0</v>
      </c>
      <c r="G348" s="56">
        <f>'Xã Thiệu Hòa'!G60</f>
        <v>0</v>
      </c>
      <c r="H348" s="56">
        <f>'Xã Thiệu Hòa'!H60</f>
        <v>0</v>
      </c>
      <c r="I348" s="56">
        <f>'Xã Thiệu Hòa'!I60</f>
        <v>0</v>
      </c>
      <c r="J348" s="56">
        <f>'Xã Thiệu Hòa'!J60</f>
        <v>0</v>
      </c>
      <c r="K348" s="56">
        <f>'Xã Thiệu Hòa'!K60</f>
        <v>0</v>
      </c>
      <c r="L348" s="56">
        <f>'Xã Thiệu Hòa'!L60</f>
        <v>0</v>
      </c>
    </row>
    <row r="349" spans="2:13" ht="17.25" thickBot="1" x14ac:dyDescent="0.3">
      <c r="B349" s="16" t="s">
        <v>214</v>
      </c>
      <c r="C349" s="56">
        <f>'Xã Minh Tâm'!C60</f>
        <v>0</v>
      </c>
      <c r="D349" s="56">
        <f>'Xã Minh Tâm'!D60</f>
        <v>0</v>
      </c>
      <c r="E349" s="56">
        <f>'Xã Minh Tâm'!E60</f>
        <v>0</v>
      </c>
      <c r="F349" s="56">
        <f>'Xã Minh Tâm'!F60</f>
        <v>0</v>
      </c>
      <c r="G349" s="56">
        <f>'Xã Minh Tâm'!G60</f>
        <v>0</v>
      </c>
      <c r="H349" s="56">
        <f>'Xã Minh Tâm'!H60</f>
        <v>0</v>
      </c>
      <c r="I349" s="56">
        <f>'Xã Minh Tâm'!I60</f>
        <v>0</v>
      </c>
      <c r="J349" s="56">
        <f>'Xã Minh Tâm'!J60</f>
        <v>0</v>
      </c>
      <c r="K349" s="56">
        <f>'Xã Minh Tâm'!K60</f>
        <v>0</v>
      </c>
      <c r="L349" s="56">
        <f>'Xã Minh Tâm'!L60</f>
        <v>0</v>
      </c>
    </row>
    <row r="350" spans="2:13" ht="17.25" thickBot="1" x14ac:dyDescent="0.3">
      <c r="B350" s="16" t="s">
        <v>215</v>
      </c>
      <c r="C350" s="56">
        <f>'Xã Thiệu Viên '!C60</f>
        <v>0</v>
      </c>
      <c r="D350" s="56">
        <f>'Xã Thiệu Viên '!D60</f>
        <v>0</v>
      </c>
      <c r="E350" s="56">
        <f>'Xã Thiệu Viên '!E60</f>
        <v>0</v>
      </c>
      <c r="F350" s="56">
        <f>'Xã Thiệu Viên '!F60</f>
        <v>0</v>
      </c>
      <c r="G350" s="56">
        <f>'Xã Thiệu Viên '!G60</f>
        <v>0</v>
      </c>
      <c r="H350" s="56">
        <f>'Xã Thiệu Viên '!H60</f>
        <v>0</v>
      </c>
      <c r="I350" s="56">
        <f>'Xã Thiệu Viên '!I60</f>
        <v>0</v>
      </c>
      <c r="J350" s="56">
        <f>'Xã Thiệu Viên '!J60</f>
        <v>0</v>
      </c>
      <c r="K350" s="56">
        <f>'Xã Thiệu Viên '!K60</f>
        <v>0</v>
      </c>
      <c r="L350" s="56">
        <f>'Xã Thiệu Viên '!L60</f>
        <v>0</v>
      </c>
    </row>
    <row r="351" spans="2:13" ht="17.25" thickBot="1" x14ac:dyDescent="0.3">
      <c r="B351" s="16" t="s">
        <v>216</v>
      </c>
      <c r="C351" s="56">
        <f>'Xã Thiệu Lý'!C60</f>
        <v>0</v>
      </c>
      <c r="D351" s="56">
        <f>'Xã Thiệu Lý'!D60</f>
        <v>0</v>
      </c>
      <c r="E351" s="56">
        <f>'Xã Thiệu Lý'!E60</f>
        <v>0</v>
      </c>
      <c r="F351" s="56">
        <f>'Xã Thiệu Lý'!F60</f>
        <v>0</v>
      </c>
      <c r="G351" s="56">
        <f>'Xã Thiệu Lý'!G60</f>
        <v>0</v>
      </c>
      <c r="H351" s="56">
        <f>'Xã Thiệu Lý'!H60</f>
        <v>0</v>
      </c>
      <c r="I351" s="56">
        <f>'Xã Thiệu Lý'!I60</f>
        <v>0</v>
      </c>
      <c r="J351" s="56">
        <f>'Xã Thiệu Lý'!J60</f>
        <v>0</v>
      </c>
      <c r="K351" s="56">
        <f>'Xã Thiệu Lý'!K60</f>
        <v>0</v>
      </c>
      <c r="L351" s="56">
        <f>'Xã Thiệu Lý'!L60</f>
        <v>0</v>
      </c>
    </row>
    <row r="352" spans="2:13" ht="17.25" thickBot="1" x14ac:dyDescent="0.3">
      <c r="B352" s="16" t="s">
        <v>217</v>
      </c>
      <c r="C352" s="56">
        <f>'Xã Thiệu Vận'!C60</f>
        <v>0</v>
      </c>
      <c r="D352" s="56">
        <f>'Xã Thiệu Vận'!D60</f>
        <v>0</v>
      </c>
      <c r="E352" s="56">
        <f>'Xã Thiệu Vận'!E60</f>
        <v>0</v>
      </c>
      <c r="F352" s="56">
        <f>'Xã Thiệu Vận'!F60</f>
        <v>0</v>
      </c>
      <c r="G352" s="56">
        <f>'Xã Thiệu Vận'!G60</f>
        <v>0</v>
      </c>
      <c r="H352" s="56">
        <f>'Xã Thiệu Vận'!H60</f>
        <v>0</v>
      </c>
      <c r="I352" s="56">
        <f>'Xã Thiệu Vận'!I60</f>
        <v>0</v>
      </c>
      <c r="J352" s="56">
        <f>'Xã Thiệu Vận'!J60</f>
        <v>0</v>
      </c>
      <c r="K352" s="56">
        <f>'Xã Thiệu Vận'!K60</f>
        <v>0</v>
      </c>
      <c r="L352" s="56">
        <f>'Xã Thiệu Vận'!L60</f>
        <v>0</v>
      </c>
    </row>
    <row r="353" spans="2:12" ht="17.25" thickBot="1" x14ac:dyDescent="0.3">
      <c r="B353" s="16" t="s">
        <v>218</v>
      </c>
      <c r="C353" s="56">
        <f>'Xã Thiệu Trung'!C60</f>
        <v>0</v>
      </c>
      <c r="D353" s="56">
        <f>'Xã Thiệu Trung'!D60</f>
        <v>0</v>
      </c>
      <c r="E353" s="56">
        <f>'Xã Thiệu Trung'!E60</f>
        <v>0</v>
      </c>
      <c r="F353" s="56">
        <f>'Xã Thiệu Trung'!F60</f>
        <v>0</v>
      </c>
      <c r="G353" s="56">
        <f>'Xã Thiệu Trung'!G60</f>
        <v>0</v>
      </c>
      <c r="H353" s="56">
        <f>'Xã Thiệu Trung'!H60</f>
        <v>0</v>
      </c>
      <c r="I353" s="56">
        <f>'Xã Thiệu Trung'!I60</f>
        <v>0</v>
      </c>
      <c r="J353" s="56">
        <f>'Xã Thiệu Trung'!J60</f>
        <v>0</v>
      </c>
      <c r="K353" s="56">
        <f>'Xã Thiệu Trung'!K60</f>
        <v>0</v>
      </c>
      <c r="L353" s="56">
        <f>'Xã Thiệu Trung'!L60</f>
        <v>0</v>
      </c>
    </row>
    <row r="354" spans="2:12" ht="17.25" thickBot="1" x14ac:dyDescent="0.3">
      <c r="B354" s="16" t="s">
        <v>219</v>
      </c>
      <c r="C354" s="56">
        <f>'TT Thiệu Hóa'!C60</f>
        <v>0</v>
      </c>
      <c r="D354" s="56">
        <f>'TT Thiệu Hóa'!D60</f>
        <v>0</v>
      </c>
      <c r="E354" s="56">
        <f>'TT Thiệu Hóa'!E60</f>
        <v>0</v>
      </c>
      <c r="F354" s="56">
        <f>'TT Thiệu Hóa'!F60</f>
        <v>0</v>
      </c>
      <c r="G354" s="56">
        <f>'TT Thiệu Hóa'!G60</f>
        <v>0</v>
      </c>
      <c r="H354" s="56">
        <f>'TT Thiệu Hóa'!H60</f>
        <v>0</v>
      </c>
      <c r="I354" s="56">
        <f>'TT Thiệu Hóa'!I60</f>
        <v>0</v>
      </c>
      <c r="J354" s="56">
        <f>'TT Thiệu Hóa'!J60</f>
        <v>0</v>
      </c>
      <c r="K354" s="56">
        <f>'TT Thiệu Hóa'!K60</f>
        <v>0</v>
      </c>
      <c r="L354" s="56">
        <f>'TT Thiệu Hóa'!L60</f>
        <v>0</v>
      </c>
    </row>
    <row r="355" spans="2:12" ht="17.25" thickBot="1" x14ac:dyDescent="0.3">
      <c r="B355" s="16" t="s">
        <v>220</v>
      </c>
      <c r="C355" s="56">
        <f>'Xã Thiệu Giao'!C60</f>
        <v>0</v>
      </c>
      <c r="D355" s="56">
        <f>'Xã Thiệu Giao'!D60</f>
        <v>0</v>
      </c>
      <c r="E355" s="56">
        <f>'Xã Thiệu Giao'!E60</f>
        <v>0</v>
      </c>
      <c r="F355" s="56">
        <f>'Xã Thiệu Giao'!F60</f>
        <v>0</v>
      </c>
      <c r="G355" s="56">
        <f>'Xã Thiệu Giao'!G60</f>
        <v>0</v>
      </c>
      <c r="H355" s="56">
        <f>'Xã Thiệu Giao'!H60</f>
        <v>0</v>
      </c>
      <c r="I355" s="56">
        <f>'Xã Thiệu Giao'!I60</f>
        <v>0</v>
      </c>
      <c r="J355" s="56">
        <f>'Xã Thiệu Giao'!J60</f>
        <v>0</v>
      </c>
      <c r="K355" s="56">
        <f>'Xã Thiệu Giao'!K60</f>
        <v>0</v>
      </c>
      <c r="L355" s="56">
        <f>'Xã Thiệu Giao'!L60</f>
        <v>0</v>
      </c>
    </row>
    <row r="356" spans="2:12" ht="17.25" thickBot="1" x14ac:dyDescent="0.3">
      <c r="B356" s="16" t="s">
        <v>221</v>
      </c>
      <c r="C356" s="56">
        <f>'Tân Châu'!C60</f>
        <v>0</v>
      </c>
      <c r="D356" s="56">
        <f>'Tân Châu'!D60</f>
        <v>0</v>
      </c>
      <c r="E356" s="56">
        <f>'Tân Châu'!E60</f>
        <v>0</v>
      </c>
      <c r="F356" s="56">
        <f>'Tân Châu'!F60</f>
        <v>0</v>
      </c>
      <c r="G356" s="56">
        <f>'Tân Châu'!G60</f>
        <v>0</v>
      </c>
      <c r="H356" s="56">
        <f>'Tân Châu'!H60</f>
        <v>0</v>
      </c>
      <c r="I356" s="56">
        <f>'Tân Châu'!I60</f>
        <v>0</v>
      </c>
      <c r="J356" s="56">
        <f>'Tân Châu'!J60</f>
        <v>0</v>
      </c>
      <c r="K356" s="56">
        <f>'Tân Châu'!K60</f>
        <v>0</v>
      </c>
      <c r="L356" s="56">
        <f>'Tân Châu'!L60</f>
        <v>0</v>
      </c>
    </row>
    <row r="357" spans="2:12" ht="17.25" thickBot="1" x14ac:dyDescent="0.3">
      <c r="B357" s="16" t="s">
        <v>222</v>
      </c>
      <c r="C357" s="56">
        <f>'Xã Thiệu Ngọc'!C60</f>
        <v>0</v>
      </c>
      <c r="D357" s="56">
        <f>'Xã Thiệu Ngọc'!D60</f>
        <v>0</v>
      </c>
      <c r="E357" s="56">
        <f>'Xã Thiệu Ngọc'!E60</f>
        <v>0</v>
      </c>
      <c r="F357" s="56">
        <f>'Xã Thiệu Ngọc'!F60</f>
        <v>0</v>
      </c>
      <c r="G357" s="56">
        <f>'Xã Thiệu Ngọc'!G60</f>
        <v>0</v>
      </c>
      <c r="H357" s="56">
        <f>'Xã Thiệu Ngọc'!H60</f>
        <v>0</v>
      </c>
      <c r="I357" s="56">
        <f>'Xã Thiệu Ngọc'!I60</f>
        <v>0</v>
      </c>
      <c r="J357" s="56">
        <f>'Xã Thiệu Ngọc'!J60</f>
        <v>0</v>
      </c>
      <c r="K357" s="56">
        <f>'Xã Thiệu Ngọc'!K60</f>
        <v>0</v>
      </c>
      <c r="L357" s="56">
        <f>'Xã Thiệu Ngọc'!L60</f>
        <v>0</v>
      </c>
    </row>
    <row r="358" spans="2:12" ht="17.25" thickBot="1" x14ac:dyDescent="0.3">
      <c r="B358" s="16" t="s">
        <v>223</v>
      </c>
      <c r="C358" s="56">
        <f>'Xã Thiệu Vũ'!C60</f>
        <v>0</v>
      </c>
      <c r="D358" s="56">
        <f>'Xã Thiệu Vũ'!D60</f>
        <v>0</v>
      </c>
      <c r="E358" s="56">
        <f>'Xã Thiệu Vũ'!E60</f>
        <v>0</v>
      </c>
      <c r="F358" s="56">
        <f>'Xã Thiệu Vũ'!F60</f>
        <v>0</v>
      </c>
      <c r="G358" s="56">
        <f>'Xã Thiệu Vũ'!G60</f>
        <v>0</v>
      </c>
      <c r="H358" s="56">
        <f>'Xã Thiệu Vũ'!H60</f>
        <v>0</v>
      </c>
      <c r="I358" s="56">
        <f>'Xã Thiệu Vũ'!I60</f>
        <v>0</v>
      </c>
      <c r="J358" s="56">
        <f>'Xã Thiệu Vũ'!J60</f>
        <v>0</v>
      </c>
      <c r="K358" s="56">
        <f>'Xã Thiệu Vũ'!K60</f>
        <v>0</v>
      </c>
      <c r="L358" s="56">
        <f>'Xã Thiệu Vũ'!L60</f>
        <v>0</v>
      </c>
    </row>
    <row r="359" spans="2:12" ht="17.25" thickBot="1" x14ac:dyDescent="0.3">
      <c r="B359" s="16" t="s">
        <v>224</v>
      </c>
      <c r="C359" s="56">
        <f>'Xã Thiệu Tiến'!C60</f>
        <v>0</v>
      </c>
      <c r="D359" s="56">
        <f>'Xã Thiệu Tiến'!D60</f>
        <v>0</v>
      </c>
      <c r="E359" s="56">
        <f>'Xã Thiệu Tiến'!E60</f>
        <v>0</v>
      </c>
      <c r="F359" s="56">
        <f>'Xã Thiệu Tiến'!F60</f>
        <v>0</v>
      </c>
      <c r="G359" s="56">
        <f>'Xã Thiệu Tiến'!G60</f>
        <v>0</v>
      </c>
      <c r="H359" s="56">
        <f>'Xã Thiệu Tiến'!H60</f>
        <v>0</v>
      </c>
      <c r="I359" s="56">
        <f>'Xã Thiệu Tiến'!I60</f>
        <v>0</v>
      </c>
      <c r="J359" s="56">
        <f>'Xã Thiệu Tiến'!J60</f>
        <v>0</v>
      </c>
      <c r="K359" s="56">
        <f>'Xã Thiệu Tiến'!K60</f>
        <v>0</v>
      </c>
      <c r="L359" s="56">
        <f>'Xã Thiệu Tiến'!L60</f>
        <v>0</v>
      </c>
    </row>
    <row r="360" spans="2:12" ht="17.25" thickBot="1" x14ac:dyDescent="0.3">
      <c r="B360" s="16" t="s">
        <v>225</v>
      </c>
      <c r="C360" s="56">
        <f>'Xã Thiệu Thành'!C60</f>
        <v>0</v>
      </c>
      <c r="D360" s="56">
        <f>'Xã Thiệu Thành'!D60</f>
        <v>0</v>
      </c>
      <c r="E360" s="56">
        <f>'Xã Thiệu Thành'!E60</f>
        <v>0</v>
      </c>
      <c r="F360" s="56">
        <f>'Xã Thiệu Thành'!F60</f>
        <v>0</v>
      </c>
      <c r="G360" s="56">
        <f>'Xã Thiệu Thành'!G60</f>
        <v>0</v>
      </c>
      <c r="H360" s="56">
        <f>'Xã Thiệu Thành'!H60</f>
        <v>0</v>
      </c>
      <c r="I360" s="56">
        <f>'Xã Thiệu Thành'!I60</f>
        <v>0</v>
      </c>
      <c r="J360" s="56">
        <f>'Xã Thiệu Thành'!J60</f>
        <v>0</v>
      </c>
      <c r="K360" s="56">
        <f>'Xã Thiệu Thành'!K60</f>
        <v>0</v>
      </c>
      <c r="L360" s="56">
        <f>'Xã Thiệu Thành'!L60</f>
        <v>0</v>
      </c>
    </row>
    <row r="361" spans="2:12" ht="17.25" thickBot="1" x14ac:dyDescent="0.3">
      <c r="B361" s="16" t="s">
        <v>226</v>
      </c>
      <c r="C361" s="56">
        <f>'Xã Thiệu Công'!C60</f>
        <v>0</v>
      </c>
      <c r="D361" s="56">
        <f>'Xã Thiệu Công'!D60</f>
        <v>0</v>
      </c>
      <c r="E361" s="56">
        <f>'Xã Thiệu Công'!E60</f>
        <v>0</v>
      </c>
      <c r="F361" s="56">
        <f>'Xã Thiệu Công'!F60</f>
        <v>0</v>
      </c>
      <c r="G361" s="56">
        <f>'Xã Thiệu Công'!G60</f>
        <v>0</v>
      </c>
      <c r="H361" s="56">
        <f>'Xã Thiệu Công'!H60</f>
        <v>0</v>
      </c>
      <c r="I361" s="56">
        <f>'Xã Thiệu Công'!I60</f>
        <v>0</v>
      </c>
      <c r="J361" s="56">
        <f>'Xã Thiệu Công'!J60</f>
        <v>0</v>
      </c>
      <c r="K361" s="56">
        <f>'Xã Thiệu Công'!K60</f>
        <v>0</v>
      </c>
      <c r="L361" s="56">
        <f>'Xã Thiệu Công'!L60</f>
        <v>0</v>
      </c>
    </row>
    <row r="362" spans="2:12" ht="17.25" thickBot="1" x14ac:dyDescent="0.3">
      <c r="B362" s="16" t="s">
        <v>227</v>
      </c>
      <c r="C362" s="56">
        <f>'Xã Thiệu Phúc'!C60</f>
        <v>0</v>
      </c>
      <c r="D362" s="56">
        <f>'Xã Thiệu Phúc'!D60</f>
        <v>0</v>
      </c>
      <c r="E362" s="56">
        <f>'Xã Thiệu Phúc'!E60</f>
        <v>0</v>
      </c>
      <c r="F362" s="56">
        <f>'Xã Thiệu Phúc'!F60</f>
        <v>0</v>
      </c>
      <c r="G362" s="56">
        <f>'Xã Thiệu Phúc'!G60</f>
        <v>0</v>
      </c>
      <c r="H362" s="56">
        <f>'Xã Thiệu Phúc'!H60</f>
        <v>0</v>
      </c>
      <c r="I362" s="56">
        <f>'Xã Thiệu Phúc'!I60</f>
        <v>0</v>
      </c>
      <c r="J362" s="56">
        <f>'Xã Thiệu Phúc'!J60</f>
        <v>0</v>
      </c>
      <c r="K362" s="56">
        <f>'Xã Thiệu Phúc'!K60</f>
        <v>0</v>
      </c>
      <c r="L362" s="56">
        <f>'Xã Thiệu Phúc'!L60</f>
        <v>0</v>
      </c>
    </row>
    <row r="363" spans="2:12" ht="17.25" thickBot="1" x14ac:dyDescent="0.3">
      <c r="B363" s="16" t="s">
        <v>228</v>
      </c>
      <c r="C363" s="56">
        <f>'Xã Thiệu Phú'!C60</f>
        <v>0</v>
      </c>
      <c r="D363" s="56">
        <f>'Xã Thiệu Phú'!D60</f>
        <v>0</v>
      </c>
      <c r="E363" s="56">
        <f>'Xã Thiệu Phú'!E60</f>
        <v>0</v>
      </c>
      <c r="F363" s="56">
        <f>'Xã Thiệu Phú'!F60</f>
        <v>0</v>
      </c>
      <c r="G363" s="56">
        <f>'Xã Thiệu Phú'!G60</f>
        <v>0</v>
      </c>
      <c r="H363" s="56">
        <f>'Xã Thiệu Phú'!H60</f>
        <v>0</v>
      </c>
      <c r="I363" s="56">
        <f>'Xã Thiệu Phú'!I60</f>
        <v>0</v>
      </c>
      <c r="J363" s="56">
        <f>'Xã Thiệu Phú'!J60</f>
        <v>0</v>
      </c>
      <c r="K363" s="56">
        <f>'Xã Thiệu Phú'!K60</f>
        <v>0</v>
      </c>
      <c r="L363" s="56">
        <f>'Xã Thiệu Phú'!L60</f>
        <v>0</v>
      </c>
    </row>
    <row r="364" spans="2:12" ht="17.25" thickBot="1" x14ac:dyDescent="0.3">
      <c r="B364" s="16" t="s">
        <v>229</v>
      </c>
      <c r="C364" s="56">
        <f>'Xã Thiệu Long'!C60</f>
        <v>0</v>
      </c>
      <c r="D364" s="56">
        <f>'Xã Thiệu Long'!D60</f>
        <v>0</v>
      </c>
      <c r="E364" s="56">
        <f>'Xã Thiệu Long'!E60</f>
        <v>0</v>
      </c>
      <c r="F364" s="56">
        <f>'Xã Thiệu Long'!F60</f>
        <v>0</v>
      </c>
      <c r="G364" s="56">
        <f>'Xã Thiệu Long'!G60</f>
        <v>0</v>
      </c>
      <c r="H364" s="56">
        <f>'Xã Thiệu Long'!H60</f>
        <v>0</v>
      </c>
      <c r="I364" s="56">
        <f>'Xã Thiệu Long'!I60</f>
        <v>0</v>
      </c>
      <c r="J364" s="56">
        <f>'Xã Thiệu Long'!J60</f>
        <v>0</v>
      </c>
      <c r="K364" s="56">
        <f>'Xã Thiệu Long'!K60</f>
        <v>0</v>
      </c>
      <c r="L364" s="56">
        <f>'Xã Thiệu Long'!L60</f>
        <v>0</v>
      </c>
    </row>
    <row r="365" spans="2:12" ht="33.75" thickBot="1" x14ac:dyDescent="0.3">
      <c r="B365" s="16" t="s">
        <v>230</v>
      </c>
      <c r="C365" s="56">
        <f>'Xã Thiệu Nguyên'!C60</f>
        <v>0</v>
      </c>
      <c r="D365" s="56">
        <f>'Xã Thiệu Nguyên'!D60</f>
        <v>0</v>
      </c>
      <c r="E365" s="56">
        <f>'Xã Thiệu Nguyên'!E60</f>
        <v>0</v>
      </c>
      <c r="F365" s="56">
        <f>'Xã Thiệu Nguyên'!F60</f>
        <v>0</v>
      </c>
      <c r="G365" s="56">
        <f>'Xã Thiệu Nguyên'!G60</f>
        <v>0</v>
      </c>
      <c r="H365" s="56">
        <f>'Xã Thiệu Nguyên'!H60</f>
        <v>0</v>
      </c>
      <c r="I365" s="56">
        <f>'Xã Thiệu Nguyên'!I60</f>
        <v>0</v>
      </c>
      <c r="J365" s="56">
        <f>'Xã Thiệu Nguyên'!J60</f>
        <v>0</v>
      </c>
      <c r="K365" s="56">
        <f>'Xã Thiệu Nguyên'!K60</f>
        <v>0</v>
      </c>
      <c r="L365" s="56">
        <f>'Xã Thiệu Nguyên'!L60</f>
        <v>0</v>
      </c>
    </row>
    <row r="366" spans="2:12" ht="17.25" thickBot="1" x14ac:dyDescent="0.3">
      <c r="B366" s="16" t="s">
        <v>231</v>
      </c>
      <c r="C366" s="56">
        <f>'Xã Thiệu Duy'!C60</f>
        <v>0</v>
      </c>
      <c r="D366" s="56">
        <f>'Xã Thiệu Duy'!D60</f>
        <v>0</v>
      </c>
      <c r="E366" s="56">
        <f>'Xã Thiệu Duy'!E60</f>
        <v>0</v>
      </c>
      <c r="F366" s="56">
        <f>'Xã Thiệu Duy'!F60</f>
        <v>0</v>
      </c>
      <c r="G366" s="56">
        <f>'Xã Thiệu Duy'!G60</f>
        <v>0</v>
      </c>
      <c r="H366" s="56">
        <f>'Xã Thiệu Duy'!H60</f>
        <v>0</v>
      </c>
      <c r="I366" s="56">
        <f>'Xã Thiệu Duy'!I60</f>
        <v>0</v>
      </c>
      <c r="J366" s="56">
        <f>'Xã Thiệu Duy'!J60</f>
        <v>0</v>
      </c>
      <c r="K366" s="56">
        <f>'Xã Thiệu Duy'!K60</f>
        <v>0</v>
      </c>
      <c r="L366" s="56">
        <f>'Xã Thiệu Duy'!L60</f>
        <v>0</v>
      </c>
    </row>
    <row r="367" spans="2:12" ht="17.25" thickBot="1" x14ac:dyDescent="0.3">
      <c r="B367" s="16" t="s">
        <v>232</v>
      </c>
      <c r="C367" s="56">
        <f>'Xã Thiệu Giang'!C60</f>
        <v>0</v>
      </c>
      <c r="D367" s="56">
        <f>'Xã Thiệu Giang'!D60</f>
        <v>0</v>
      </c>
      <c r="E367" s="56">
        <f>'Xã Thiệu Giang'!E60</f>
        <v>0</v>
      </c>
      <c r="F367" s="56">
        <f>'Xã Thiệu Giang'!F60</f>
        <v>0</v>
      </c>
      <c r="G367" s="56">
        <f>'Xã Thiệu Giang'!G60</f>
        <v>0</v>
      </c>
      <c r="H367" s="56">
        <f>'Xã Thiệu Giang'!H60</f>
        <v>0</v>
      </c>
      <c r="I367" s="56">
        <f>'Xã Thiệu Giang'!I60</f>
        <v>0</v>
      </c>
      <c r="J367" s="56">
        <f>'Xã Thiệu Giang'!J60</f>
        <v>0</v>
      </c>
      <c r="K367" s="56">
        <f>'Xã Thiệu Giang'!K60</f>
        <v>0</v>
      </c>
      <c r="L367" s="56">
        <f>'Xã Thiệu Giang'!L60</f>
        <v>0</v>
      </c>
    </row>
    <row r="368" spans="2:12" ht="17.25" thickBot="1" x14ac:dyDescent="0.3">
      <c r="B368" s="16" t="s">
        <v>233</v>
      </c>
      <c r="C368" s="56">
        <f>'Xã Thiệu Hợp'!C60</f>
        <v>0</v>
      </c>
      <c r="D368" s="56">
        <f>'Xã Thiệu Hợp'!D60</f>
        <v>0</v>
      </c>
      <c r="E368" s="56">
        <f>'Xã Thiệu Hợp'!E60</f>
        <v>0</v>
      </c>
      <c r="F368" s="56">
        <f>'Xã Thiệu Hợp'!F60</f>
        <v>0</v>
      </c>
      <c r="G368" s="56">
        <f>'Xã Thiệu Hợp'!G60</f>
        <v>0</v>
      </c>
      <c r="H368" s="56">
        <f>'Xã Thiệu Hợp'!H60</f>
        <v>0</v>
      </c>
      <c r="I368" s="56">
        <f>'Xã Thiệu Hợp'!I60</f>
        <v>0</v>
      </c>
      <c r="J368" s="56">
        <f>'Xã Thiệu Hợp'!J60</f>
        <v>0</v>
      </c>
      <c r="K368" s="56">
        <f>'Xã Thiệu Hợp'!K60</f>
        <v>0</v>
      </c>
      <c r="L368" s="56">
        <f>'Xã Thiệu Hợp'!L60</f>
        <v>0</v>
      </c>
    </row>
    <row r="369" spans="1:15" ht="17.25" thickBot="1" x14ac:dyDescent="0.3">
      <c r="B369" s="16" t="s">
        <v>234</v>
      </c>
      <c r="C369" s="56">
        <f>'Xã Thiệu Thịnh'!C60</f>
        <v>0</v>
      </c>
      <c r="D369" s="56">
        <f>'Xã Thiệu Thịnh'!D60</f>
        <v>0</v>
      </c>
      <c r="E369" s="56">
        <f>'Xã Thiệu Thịnh'!E60</f>
        <v>0</v>
      </c>
      <c r="F369" s="56">
        <f>'Xã Thiệu Thịnh'!F60</f>
        <v>0</v>
      </c>
      <c r="G369" s="56">
        <f>'Xã Thiệu Thịnh'!G60</f>
        <v>0</v>
      </c>
      <c r="H369" s="56">
        <f>'Xã Thiệu Thịnh'!H60</f>
        <v>0</v>
      </c>
      <c r="I369" s="56">
        <f>'Xã Thiệu Thịnh'!I60</f>
        <v>0</v>
      </c>
      <c r="J369" s="56">
        <f>'Xã Thiệu Thịnh'!J60</f>
        <v>0</v>
      </c>
      <c r="K369" s="56">
        <f>'Xã Thiệu Thịnh'!K60</f>
        <v>0</v>
      </c>
      <c r="L369" s="56">
        <f>'Xã Thiệu Thịnh'!L60</f>
        <v>0</v>
      </c>
    </row>
    <row r="370" spans="1:15" ht="33.75" thickBot="1" x14ac:dyDescent="0.3">
      <c r="B370" s="16" t="s">
        <v>235</v>
      </c>
      <c r="C370" s="56">
        <f>'Xã Thiệu Quang'!C60</f>
        <v>0</v>
      </c>
      <c r="D370" s="56">
        <f>'Xã Thiệu Quang'!D60</f>
        <v>0</v>
      </c>
      <c r="E370" s="56">
        <f>'Xã Thiệu Quang'!E60</f>
        <v>0</v>
      </c>
      <c r="F370" s="56">
        <f>'Xã Thiệu Quang'!F60</f>
        <v>0</v>
      </c>
      <c r="G370" s="56">
        <f>'Xã Thiệu Quang'!G60</f>
        <v>0</v>
      </c>
      <c r="H370" s="56">
        <f>'Xã Thiệu Quang'!H60</f>
        <v>0</v>
      </c>
      <c r="I370" s="56">
        <f>'Xã Thiệu Quang'!I60</f>
        <v>0</v>
      </c>
      <c r="J370" s="56">
        <f>'Xã Thiệu Quang'!J60</f>
        <v>0</v>
      </c>
      <c r="K370" s="56">
        <f>'Xã Thiệu Quang'!K60</f>
        <v>0</v>
      </c>
      <c r="L370" s="56">
        <f>'Xã Thiệu Quang'!L60</f>
        <v>0</v>
      </c>
    </row>
    <row r="371" spans="1:15" s="14" customFormat="1" ht="32.25" thickBot="1" x14ac:dyDescent="0.3">
      <c r="B371" s="99" t="s">
        <v>114</v>
      </c>
      <c r="C371" s="103"/>
      <c r="D371" s="104"/>
      <c r="E371" s="57">
        <f>SUM(E372:E381)</f>
        <v>0</v>
      </c>
      <c r="F371" s="57">
        <f>SUM(F372:F381)</f>
        <v>0</v>
      </c>
      <c r="G371" s="57">
        <f>SUM(G372:G381)</f>
        <v>0</v>
      </c>
      <c r="H371" s="102"/>
      <c r="I371" s="102"/>
      <c r="J371" s="57">
        <f>SUM(J372:J381)</f>
        <v>0</v>
      </c>
      <c r="K371" s="57">
        <f>SUM(K372:K381)</f>
        <v>0</v>
      </c>
      <c r="L371" s="57">
        <f>SUM(L372:L381)</f>
        <v>0</v>
      </c>
    </row>
    <row r="372" spans="1:15" ht="17.25" thickBot="1" x14ac:dyDescent="0.3">
      <c r="B372" s="3" t="s">
        <v>236</v>
      </c>
      <c r="C372" s="102"/>
      <c r="D372" s="102"/>
      <c r="E372" s="96"/>
      <c r="F372" s="96"/>
      <c r="G372" s="96"/>
      <c r="H372" s="102"/>
      <c r="I372" s="102"/>
      <c r="J372" s="96"/>
      <c r="K372" s="96"/>
      <c r="L372" s="96"/>
      <c r="M372" s="14"/>
    </row>
    <row r="373" spans="1:15" ht="17.25" thickBot="1" x14ac:dyDescent="0.3">
      <c r="B373" s="3" t="s">
        <v>100</v>
      </c>
      <c r="C373" s="102"/>
      <c r="D373" s="102"/>
      <c r="E373" s="96"/>
      <c r="F373" s="96"/>
      <c r="G373" s="96"/>
      <c r="H373" s="102"/>
      <c r="I373" s="102"/>
      <c r="J373" s="96"/>
      <c r="K373" s="96"/>
      <c r="L373" s="96"/>
      <c r="M373" s="14"/>
    </row>
    <row r="374" spans="1:15" ht="17.25" thickBot="1" x14ac:dyDescent="0.3">
      <c r="B374" s="3" t="s">
        <v>101</v>
      </c>
      <c r="C374" s="102"/>
      <c r="D374" s="102"/>
      <c r="E374" s="96"/>
      <c r="F374" s="96"/>
      <c r="G374" s="96"/>
      <c r="H374" s="102"/>
      <c r="I374" s="102"/>
      <c r="J374" s="96"/>
      <c r="K374" s="96"/>
      <c r="L374" s="96"/>
      <c r="M374" s="14"/>
    </row>
    <row r="375" spans="1:15" ht="17.25" thickBot="1" x14ac:dyDescent="0.3">
      <c r="B375" s="3" t="s">
        <v>102</v>
      </c>
      <c r="C375" s="102"/>
      <c r="D375" s="102"/>
      <c r="E375" s="96"/>
      <c r="F375" s="96"/>
      <c r="G375" s="96"/>
      <c r="H375" s="102"/>
      <c r="I375" s="102"/>
      <c r="J375" s="96"/>
      <c r="K375" s="96"/>
      <c r="L375" s="96"/>
      <c r="M375" s="14"/>
    </row>
    <row r="376" spans="1:15" ht="17.25" thickBot="1" x14ac:dyDescent="0.3">
      <c r="B376" s="3" t="s">
        <v>103</v>
      </c>
      <c r="C376" s="102"/>
      <c r="D376" s="102"/>
      <c r="E376" s="96"/>
      <c r="F376" s="96"/>
      <c r="G376" s="96"/>
      <c r="H376" s="102"/>
      <c r="I376" s="102"/>
      <c r="J376" s="96"/>
      <c r="K376" s="96"/>
      <c r="L376" s="96"/>
      <c r="M376" s="14"/>
    </row>
    <row r="377" spans="1:15" ht="17.25" thickBot="1" x14ac:dyDescent="0.3">
      <c r="B377" s="3" t="s">
        <v>104</v>
      </c>
      <c r="C377" s="102"/>
      <c r="D377" s="102"/>
      <c r="E377" s="96"/>
      <c r="F377" s="96"/>
      <c r="G377" s="96"/>
      <c r="H377" s="102"/>
      <c r="I377" s="102"/>
      <c r="J377" s="96"/>
      <c r="K377" s="96"/>
      <c r="L377" s="96"/>
      <c r="M377" s="14"/>
    </row>
    <row r="378" spans="1:15" s="46" customFormat="1" ht="16.5" x14ac:dyDescent="0.25">
      <c r="A378" s="51"/>
      <c r="B378" s="52"/>
      <c r="C378" s="50"/>
      <c r="D378" s="50"/>
      <c r="E378" s="50"/>
      <c r="F378" s="50"/>
      <c r="G378" s="50"/>
      <c r="H378" s="50"/>
      <c r="I378" s="50"/>
    </row>
    <row r="379" spans="1:15" ht="16.5" x14ac:dyDescent="0.25">
      <c r="A379" s="5" t="s">
        <v>198</v>
      </c>
    </row>
    <row r="380" spans="1:15" ht="16.5" customHeight="1" x14ac:dyDescent="0.25">
      <c r="A380" s="11"/>
      <c r="B380" s="12"/>
      <c r="C380" s="11"/>
      <c r="D380" s="11"/>
      <c r="E380" s="11"/>
      <c r="F380" s="11"/>
      <c r="G380" s="11"/>
      <c r="H380" s="11"/>
      <c r="I380" s="11"/>
    </row>
    <row r="381" spans="1:15" ht="32.1" customHeight="1" thickBot="1" x14ac:dyDescent="0.5">
      <c r="A381" s="141" t="s">
        <v>199</v>
      </c>
      <c r="B381" s="141"/>
      <c r="C381" s="141"/>
      <c r="D381" s="141"/>
      <c r="E381" s="141"/>
      <c r="F381" s="141"/>
      <c r="G381" s="141"/>
      <c r="H381" s="141"/>
      <c r="I381" s="141"/>
      <c r="J381" s="141"/>
      <c r="K381" s="141"/>
      <c r="L381" s="141"/>
      <c r="M381" s="141"/>
      <c r="N381" s="141"/>
      <c r="O381" s="141"/>
    </row>
    <row r="382" spans="1:15" ht="16.5" customHeight="1" thickBot="1" x14ac:dyDescent="0.3">
      <c r="A382" s="142" t="s">
        <v>145</v>
      </c>
      <c r="B382" s="143" t="s">
        <v>146</v>
      </c>
      <c r="C382" s="146" t="s">
        <v>200</v>
      </c>
      <c r="D382" s="146"/>
      <c r="E382" s="146"/>
      <c r="F382" s="146"/>
      <c r="G382" s="146"/>
      <c r="H382" s="146"/>
      <c r="I382" s="146"/>
      <c r="J382" s="147"/>
      <c r="K382" s="143" t="s">
        <v>148</v>
      </c>
      <c r="L382" s="143" t="s">
        <v>120</v>
      </c>
      <c r="M382" s="143" t="s">
        <v>201</v>
      </c>
    </row>
    <row r="383" spans="1:15" ht="66.75" thickBot="1" x14ac:dyDescent="0.3">
      <c r="A383" s="142"/>
      <c r="B383" s="145"/>
      <c r="C383" s="123" t="s">
        <v>71</v>
      </c>
      <c r="D383" s="123" t="s">
        <v>8</v>
      </c>
      <c r="E383" s="123" t="s">
        <v>115</v>
      </c>
      <c r="F383" s="123" t="s">
        <v>116</v>
      </c>
      <c r="G383" s="123" t="s">
        <v>117</v>
      </c>
      <c r="H383" s="123" t="s">
        <v>118</v>
      </c>
      <c r="I383" s="123" t="s">
        <v>119</v>
      </c>
      <c r="J383" s="123" t="s">
        <v>147</v>
      </c>
      <c r="K383" s="144"/>
      <c r="L383" s="144"/>
      <c r="M383" s="144"/>
    </row>
    <row r="384" spans="1:15" ht="17.25" thickBot="1" x14ac:dyDescent="0.3">
      <c r="A384" s="142"/>
      <c r="B384" s="124" t="s">
        <v>121</v>
      </c>
      <c r="C384" s="124" t="s">
        <v>122</v>
      </c>
      <c r="D384" s="124" t="s">
        <v>123</v>
      </c>
      <c r="E384" s="124" t="s">
        <v>124</v>
      </c>
      <c r="F384" s="124" t="s">
        <v>125</v>
      </c>
      <c r="G384" s="124" t="s">
        <v>126</v>
      </c>
      <c r="H384" s="124" t="s">
        <v>127</v>
      </c>
      <c r="I384" s="124"/>
      <c r="J384" s="123"/>
      <c r="K384" s="144"/>
      <c r="L384" s="144"/>
      <c r="M384" s="144"/>
    </row>
    <row r="385" spans="1:17" ht="17.25" thickBot="1" x14ac:dyDescent="0.3">
      <c r="A385" s="142"/>
      <c r="B385" s="124" t="s">
        <v>128</v>
      </c>
      <c r="C385" s="124" t="s">
        <v>129</v>
      </c>
      <c r="D385" s="124">
        <v>36</v>
      </c>
      <c r="E385" s="124" t="s">
        <v>130</v>
      </c>
      <c r="F385" s="124">
        <v>38</v>
      </c>
      <c r="G385" s="124">
        <v>39</v>
      </c>
      <c r="H385" s="124" t="s">
        <v>131</v>
      </c>
      <c r="I385" s="124">
        <v>62</v>
      </c>
      <c r="J385" s="123"/>
      <c r="K385" s="145"/>
      <c r="L385" s="145"/>
      <c r="M385" s="145"/>
    </row>
    <row r="386" spans="1:17" ht="19.350000000000001" customHeight="1" thickBot="1" x14ac:dyDescent="0.3">
      <c r="A386" s="142" t="s">
        <v>132</v>
      </c>
      <c r="B386" s="125" t="s">
        <v>133</v>
      </c>
      <c r="C386" s="56">
        <f>C388+C390+C392+C394+C396+C398+C400+C402+C404+C406+C408</f>
        <v>0</v>
      </c>
      <c r="D386" s="56">
        <f t="shared" ref="D386:K387" si="32">D388+D390+D392+D394+D396+D398+D400+D402+D404+D406+D408</f>
        <v>0</v>
      </c>
      <c r="E386" s="56">
        <f t="shared" si="32"/>
        <v>0</v>
      </c>
      <c r="F386" s="56">
        <f t="shared" si="32"/>
        <v>0</v>
      </c>
      <c r="G386" s="56">
        <f t="shared" si="32"/>
        <v>0</v>
      </c>
      <c r="H386" s="56">
        <f t="shared" si="32"/>
        <v>0</v>
      </c>
      <c r="I386" s="56">
        <f t="shared" si="32"/>
        <v>0</v>
      </c>
      <c r="J386" s="56">
        <f>SUM(C386:I386)-F386-G386</f>
        <v>0</v>
      </c>
      <c r="K386" s="56">
        <f t="shared" si="32"/>
        <v>0</v>
      </c>
      <c r="L386" s="56">
        <f>J386+K386</f>
        <v>0</v>
      </c>
      <c r="M386" s="102"/>
    </row>
    <row r="387" spans="1:17" ht="19.350000000000001" customHeight="1" thickBot="1" x14ac:dyDescent="0.3">
      <c r="A387" s="142"/>
      <c r="B387" s="125" t="s">
        <v>9</v>
      </c>
      <c r="C387" s="56">
        <f>C389+C391+C393+C395+C397+C399+C401+C403+C405+C407+C409</f>
        <v>0</v>
      </c>
      <c r="D387" s="56">
        <f t="shared" si="32"/>
        <v>0</v>
      </c>
      <c r="E387" s="56">
        <f t="shared" si="32"/>
        <v>0</v>
      </c>
      <c r="F387" s="56">
        <f t="shared" si="32"/>
        <v>0</v>
      </c>
      <c r="G387" s="56">
        <f t="shared" si="32"/>
        <v>0</v>
      </c>
      <c r="H387" s="56">
        <f t="shared" si="32"/>
        <v>0</v>
      </c>
      <c r="I387" s="56">
        <f t="shared" si="32"/>
        <v>0</v>
      </c>
      <c r="J387" s="56">
        <f>SUM(C387:I387)-F387-G387</f>
        <v>0</v>
      </c>
      <c r="K387" s="56">
        <f t="shared" si="32"/>
        <v>0</v>
      </c>
      <c r="L387" s="56">
        <f t="shared" ref="L387:L409" si="33">J387+K387</f>
        <v>0</v>
      </c>
      <c r="M387" s="102"/>
      <c r="N387" s="143" t="s">
        <v>202</v>
      </c>
      <c r="O387" s="143" t="s">
        <v>203</v>
      </c>
      <c r="P387" s="143" t="s">
        <v>204</v>
      </c>
      <c r="Q387" s="143" t="s">
        <v>205</v>
      </c>
    </row>
    <row r="388" spans="1:17" ht="19.350000000000001" customHeight="1" thickBot="1" x14ac:dyDescent="0.3">
      <c r="A388" s="140" t="s">
        <v>134</v>
      </c>
      <c r="B388" s="125" t="s">
        <v>132</v>
      </c>
      <c r="C388" s="126"/>
      <c r="D388" s="126"/>
      <c r="E388" s="126"/>
      <c r="F388" s="126"/>
      <c r="G388" s="126"/>
      <c r="H388" s="126"/>
      <c r="I388" s="126"/>
      <c r="J388" s="56">
        <f t="shared" ref="J388:J409" si="34">SUM(C388:I388)-F388-G388</f>
        <v>0</v>
      </c>
      <c r="K388" s="126"/>
      <c r="L388" s="56">
        <f>J388+K388</f>
        <v>0</v>
      </c>
      <c r="M388" s="78" t="e">
        <f>L388/$L$7</f>
        <v>#DIV/0!</v>
      </c>
      <c r="N388" s="144"/>
      <c r="O388" s="144"/>
      <c r="P388" s="144"/>
      <c r="Q388" s="144"/>
    </row>
    <row r="389" spans="1:17" ht="19.350000000000001" customHeight="1" thickBot="1" x14ac:dyDescent="0.3">
      <c r="A389" s="140"/>
      <c r="B389" s="125" t="s">
        <v>9</v>
      </c>
      <c r="C389" s="126"/>
      <c r="D389" s="126"/>
      <c r="E389" s="126"/>
      <c r="F389" s="126"/>
      <c r="G389" s="126"/>
      <c r="H389" s="126"/>
      <c r="I389" s="126"/>
      <c r="J389" s="56">
        <f t="shared" si="34"/>
        <v>0</v>
      </c>
      <c r="K389" s="126"/>
      <c r="L389" s="56">
        <f t="shared" si="33"/>
        <v>0</v>
      </c>
      <c r="M389" s="78" t="e">
        <f>L389/$L$8</f>
        <v>#DIV/0!</v>
      </c>
      <c r="N389" s="144"/>
      <c r="O389" s="144"/>
      <c r="P389" s="144"/>
      <c r="Q389" s="144"/>
    </row>
    <row r="390" spans="1:17" ht="19.350000000000001" customHeight="1" thickBot="1" x14ac:dyDescent="0.3">
      <c r="A390" s="140" t="s">
        <v>135</v>
      </c>
      <c r="B390" s="125" t="s">
        <v>132</v>
      </c>
      <c r="C390" s="126"/>
      <c r="D390" s="126"/>
      <c r="E390" s="126"/>
      <c r="F390" s="126"/>
      <c r="G390" s="126"/>
      <c r="H390" s="126"/>
      <c r="I390" s="126"/>
      <c r="J390" s="56">
        <f t="shared" si="34"/>
        <v>0</v>
      </c>
      <c r="K390" s="126"/>
      <c r="L390" s="56">
        <f t="shared" si="33"/>
        <v>0</v>
      </c>
      <c r="M390" s="78" t="e">
        <f>L390/$L$7</f>
        <v>#DIV/0!</v>
      </c>
      <c r="N390" s="144"/>
      <c r="O390" s="144"/>
      <c r="P390" s="144"/>
      <c r="Q390" s="144"/>
    </row>
    <row r="391" spans="1:17" ht="19.350000000000001" customHeight="1" thickBot="1" x14ac:dyDescent="0.3">
      <c r="A391" s="140"/>
      <c r="B391" s="125" t="s">
        <v>9</v>
      </c>
      <c r="C391" s="126"/>
      <c r="D391" s="126"/>
      <c r="E391" s="126"/>
      <c r="F391" s="126"/>
      <c r="G391" s="126"/>
      <c r="H391" s="126"/>
      <c r="I391" s="126"/>
      <c r="J391" s="56">
        <f>SUM(C391:I391)-F391-G391</f>
        <v>0</v>
      </c>
      <c r="K391" s="126"/>
      <c r="L391" s="56">
        <f t="shared" si="33"/>
        <v>0</v>
      </c>
      <c r="M391" s="78" t="e">
        <f>L391/$L$8</f>
        <v>#DIV/0!</v>
      </c>
      <c r="N391" s="144"/>
      <c r="O391" s="144"/>
      <c r="P391" s="144"/>
      <c r="Q391" s="144"/>
    </row>
    <row r="392" spans="1:17" ht="19.350000000000001" customHeight="1" thickBot="1" x14ac:dyDescent="0.3">
      <c r="A392" s="140" t="s">
        <v>136</v>
      </c>
      <c r="B392" s="125" t="s">
        <v>132</v>
      </c>
      <c r="C392" s="126"/>
      <c r="D392" s="126"/>
      <c r="E392" s="126"/>
      <c r="F392" s="126"/>
      <c r="G392" s="126"/>
      <c r="H392" s="126"/>
      <c r="I392" s="126"/>
      <c r="J392" s="56">
        <f t="shared" si="34"/>
        <v>0</v>
      </c>
      <c r="K392" s="126"/>
      <c r="L392" s="56">
        <f t="shared" si="33"/>
        <v>0</v>
      </c>
      <c r="M392" s="78" t="e">
        <f t="shared" ref="M392:M408" si="35">L392/$L$7</f>
        <v>#DIV/0!</v>
      </c>
      <c r="N392" s="144"/>
      <c r="O392" s="144"/>
      <c r="P392" s="144"/>
      <c r="Q392" s="144"/>
    </row>
    <row r="393" spans="1:17" ht="19.350000000000001" customHeight="1" thickBot="1" x14ac:dyDescent="0.3">
      <c r="A393" s="140"/>
      <c r="B393" s="125" t="s">
        <v>9</v>
      </c>
      <c r="C393" s="126"/>
      <c r="D393" s="126"/>
      <c r="E393" s="126"/>
      <c r="F393" s="126"/>
      <c r="G393" s="126"/>
      <c r="H393" s="126"/>
      <c r="I393" s="126"/>
      <c r="J393" s="56">
        <f t="shared" si="34"/>
        <v>0</v>
      </c>
      <c r="K393" s="126"/>
      <c r="L393" s="56">
        <f t="shared" si="33"/>
        <v>0</v>
      </c>
      <c r="M393" s="78" t="e">
        <f>L393/$L$8</f>
        <v>#DIV/0!</v>
      </c>
      <c r="N393" s="145"/>
      <c r="O393" s="145"/>
      <c r="P393" s="145"/>
      <c r="Q393" s="145"/>
    </row>
    <row r="394" spans="1:17" ht="19.350000000000001" customHeight="1" thickBot="1" x14ac:dyDescent="0.3">
      <c r="A394" s="140" t="s">
        <v>137</v>
      </c>
      <c r="B394" s="125" t="s">
        <v>132</v>
      </c>
      <c r="C394" s="126"/>
      <c r="D394" s="126"/>
      <c r="E394" s="126"/>
      <c r="F394" s="126"/>
      <c r="G394" s="126"/>
      <c r="H394" s="126"/>
      <c r="I394" s="126"/>
      <c r="J394" s="56">
        <f t="shared" si="34"/>
        <v>0</v>
      </c>
      <c r="K394" s="126"/>
      <c r="L394" s="56">
        <f t="shared" si="33"/>
        <v>0</v>
      </c>
      <c r="M394" s="78" t="e">
        <f t="shared" si="35"/>
        <v>#DIV/0!</v>
      </c>
      <c r="N394" s="56">
        <f>J386-J408</f>
        <v>0</v>
      </c>
      <c r="O394" s="78" t="e">
        <f>N394/J386</f>
        <v>#DIV/0!</v>
      </c>
      <c r="P394" s="78" t="e">
        <f>N394/L386</f>
        <v>#DIV/0!</v>
      </c>
      <c r="Q394" s="78" t="e">
        <f>J386/L386</f>
        <v>#DIV/0!</v>
      </c>
    </row>
    <row r="395" spans="1:17" ht="19.350000000000001" customHeight="1" thickBot="1" x14ac:dyDescent="0.3">
      <c r="A395" s="140"/>
      <c r="B395" s="125" t="s">
        <v>9</v>
      </c>
      <c r="C395" s="126"/>
      <c r="D395" s="126"/>
      <c r="E395" s="126"/>
      <c r="F395" s="126"/>
      <c r="G395" s="126"/>
      <c r="H395" s="126"/>
      <c r="I395" s="126"/>
      <c r="J395" s="56">
        <f t="shared" si="34"/>
        <v>0</v>
      </c>
      <c r="K395" s="126"/>
      <c r="L395" s="56">
        <f t="shared" si="33"/>
        <v>0</v>
      </c>
      <c r="M395" s="78" t="e">
        <f>L395/$L$8</f>
        <v>#DIV/0!</v>
      </c>
    </row>
    <row r="396" spans="1:17" ht="19.350000000000001" customHeight="1" thickBot="1" x14ac:dyDescent="0.3">
      <c r="A396" s="140" t="s">
        <v>138</v>
      </c>
      <c r="B396" s="125" t="s">
        <v>132</v>
      </c>
      <c r="C396" s="126"/>
      <c r="D396" s="126"/>
      <c r="E396" s="126"/>
      <c r="F396" s="126"/>
      <c r="G396" s="126"/>
      <c r="H396" s="126"/>
      <c r="I396" s="126"/>
      <c r="J396" s="56">
        <f t="shared" si="34"/>
        <v>0</v>
      </c>
      <c r="K396" s="126"/>
      <c r="L396" s="56">
        <f t="shared" si="33"/>
        <v>0</v>
      </c>
      <c r="M396" s="78" t="e">
        <f t="shared" si="35"/>
        <v>#DIV/0!</v>
      </c>
    </row>
    <row r="397" spans="1:17" ht="19.350000000000001" customHeight="1" thickBot="1" x14ac:dyDescent="0.3">
      <c r="A397" s="140"/>
      <c r="B397" s="125" t="s">
        <v>9</v>
      </c>
      <c r="C397" s="126"/>
      <c r="D397" s="126"/>
      <c r="E397" s="126"/>
      <c r="F397" s="126"/>
      <c r="G397" s="126"/>
      <c r="H397" s="126"/>
      <c r="I397" s="126"/>
      <c r="J397" s="56">
        <f t="shared" si="34"/>
        <v>0</v>
      </c>
      <c r="K397" s="126"/>
      <c r="L397" s="56">
        <f t="shared" si="33"/>
        <v>0</v>
      </c>
      <c r="M397" s="78" t="e">
        <f>L397/$L$8</f>
        <v>#DIV/0!</v>
      </c>
    </row>
    <row r="398" spans="1:17" ht="19.350000000000001" customHeight="1" thickBot="1" x14ac:dyDescent="0.3">
      <c r="A398" s="140" t="s">
        <v>139</v>
      </c>
      <c r="B398" s="125" t="s">
        <v>132</v>
      </c>
      <c r="C398" s="126"/>
      <c r="D398" s="126"/>
      <c r="E398" s="126"/>
      <c r="F398" s="126"/>
      <c r="G398" s="126"/>
      <c r="H398" s="126"/>
      <c r="I398" s="126"/>
      <c r="J398" s="56">
        <f t="shared" si="34"/>
        <v>0</v>
      </c>
      <c r="K398" s="126"/>
      <c r="L398" s="56">
        <f t="shared" si="33"/>
        <v>0</v>
      </c>
      <c r="M398" s="78" t="e">
        <f t="shared" si="35"/>
        <v>#DIV/0!</v>
      </c>
    </row>
    <row r="399" spans="1:17" ht="19.350000000000001" customHeight="1" thickBot="1" x14ac:dyDescent="0.3">
      <c r="A399" s="140"/>
      <c r="B399" s="125" t="s">
        <v>9</v>
      </c>
      <c r="C399" s="126"/>
      <c r="D399" s="126"/>
      <c r="E399" s="126"/>
      <c r="F399" s="126"/>
      <c r="G399" s="126"/>
      <c r="H399" s="126"/>
      <c r="I399" s="126"/>
      <c r="J399" s="56">
        <f t="shared" si="34"/>
        <v>0</v>
      </c>
      <c r="K399" s="126"/>
      <c r="L399" s="56">
        <f t="shared" si="33"/>
        <v>0</v>
      </c>
      <c r="M399" s="78" t="e">
        <f>L399/$L$8</f>
        <v>#DIV/0!</v>
      </c>
    </row>
    <row r="400" spans="1:17" ht="19.350000000000001" customHeight="1" thickBot="1" x14ac:dyDescent="0.3">
      <c r="A400" s="140" t="s">
        <v>140</v>
      </c>
      <c r="B400" s="125" t="s">
        <v>132</v>
      </c>
      <c r="C400" s="126"/>
      <c r="D400" s="126"/>
      <c r="E400" s="126"/>
      <c r="F400" s="126"/>
      <c r="G400" s="126"/>
      <c r="H400" s="126"/>
      <c r="I400" s="126"/>
      <c r="J400" s="56">
        <f t="shared" si="34"/>
        <v>0</v>
      </c>
      <c r="K400" s="126"/>
      <c r="L400" s="56">
        <f t="shared" si="33"/>
        <v>0</v>
      </c>
      <c r="M400" s="78" t="e">
        <f t="shared" si="35"/>
        <v>#DIV/0!</v>
      </c>
    </row>
    <row r="401" spans="1:13" ht="19.350000000000001" customHeight="1" thickBot="1" x14ac:dyDescent="0.3">
      <c r="A401" s="140"/>
      <c r="B401" s="125" t="s">
        <v>9</v>
      </c>
      <c r="C401" s="126"/>
      <c r="D401" s="126"/>
      <c r="E401" s="126"/>
      <c r="F401" s="126"/>
      <c r="G401" s="126"/>
      <c r="H401" s="126"/>
      <c r="I401" s="126"/>
      <c r="J401" s="56">
        <f t="shared" si="34"/>
        <v>0</v>
      </c>
      <c r="K401" s="126"/>
      <c r="L401" s="56">
        <f t="shared" si="33"/>
        <v>0</v>
      </c>
      <c r="M401" s="78" t="e">
        <f>L401/$L$8</f>
        <v>#DIV/0!</v>
      </c>
    </row>
    <row r="402" spans="1:13" ht="19.350000000000001" customHeight="1" thickBot="1" x14ac:dyDescent="0.3">
      <c r="A402" s="140" t="s">
        <v>141</v>
      </c>
      <c r="B402" s="125" t="s">
        <v>132</v>
      </c>
      <c r="C402" s="126"/>
      <c r="D402" s="126"/>
      <c r="E402" s="126"/>
      <c r="F402" s="126"/>
      <c r="G402" s="126"/>
      <c r="H402" s="126"/>
      <c r="I402" s="126"/>
      <c r="J402" s="56">
        <f t="shared" si="34"/>
        <v>0</v>
      </c>
      <c r="K402" s="126"/>
      <c r="L402" s="56">
        <f t="shared" si="33"/>
        <v>0</v>
      </c>
      <c r="M402" s="78" t="e">
        <f t="shared" si="35"/>
        <v>#DIV/0!</v>
      </c>
    </row>
    <row r="403" spans="1:13" ht="19.350000000000001" customHeight="1" thickBot="1" x14ac:dyDescent="0.3">
      <c r="A403" s="140"/>
      <c r="B403" s="125" t="s">
        <v>9</v>
      </c>
      <c r="C403" s="126"/>
      <c r="D403" s="126"/>
      <c r="E403" s="126"/>
      <c r="F403" s="126"/>
      <c r="G403" s="126"/>
      <c r="H403" s="126"/>
      <c r="I403" s="126"/>
      <c r="J403" s="56">
        <f t="shared" si="34"/>
        <v>0</v>
      </c>
      <c r="K403" s="126"/>
      <c r="L403" s="56">
        <f t="shared" si="33"/>
        <v>0</v>
      </c>
      <c r="M403" s="78" t="e">
        <f>L403/$L$8</f>
        <v>#DIV/0!</v>
      </c>
    </row>
    <row r="404" spans="1:13" ht="19.350000000000001" customHeight="1" thickBot="1" x14ac:dyDescent="0.3">
      <c r="A404" s="140" t="s">
        <v>142</v>
      </c>
      <c r="B404" s="125" t="s">
        <v>132</v>
      </c>
      <c r="C404" s="126"/>
      <c r="D404" s="126"/>
      <c r="E404" s="126"/>
      <c r="F404" s="126"/>
      <c r="G404" s="126"/>
      <c r="H404" s="126"/>
      <c r="I404" s="126"/>
      <c r="J404" s="56">
        <f t="shared" si="34"/>
        <v>0</v>
      </c>
      <c r="K404" s="126"/>
      <c r="L404" s="56">
        <f t="shared" si="33"/>
        <v>0</v>
      </c>
      <c r="M404" s="78" t="e">
        <f t="shared" si="35"/>
        <v>#DIV/0!</v>
      </c>
    </row>
    <row r="405" spans="1:13" ht="19.350000000000001" customHeight="1" thickBot="1" x14ac:dyDescent="0.3">
      <c r="A405" s="140"/>
      <c r="B405" s="125" t="s">
        <v>9</v>
      </c>
      <c r="C405" s="126"/>
      <c r="D405" s="126"/>
      <c r="E405" s="126"/>
      <c r="F405" s="126"/>
      <c r="G405" s="126"/>
      <c r="H405" s="126"/>
      <c r="I405" s="126"/>
      <c r="J405" s="56">
        <f t="shared" si="34"/>
        <v>0</v>
      </c>
      <c r="K405" s="126"/>
      <c r="L405" s="56">
        <f t="shared" si="33"/>
        <v>0</v>
      </c>
      <c r="M405" s="78" t="e">
        <f>L405/$L$8</f>
        <v>#DIV/0!</v>
      </c>
    </row>
    <row r="406" spans="1:13" ht="19.350000000000001" customHeight="1" thickBot="1" x14ac:dyDescent="0.3">
      <c r="A406" s="140" t="s">
        <v>143</v>
      </c>
      <c r="B406" s="125" t="s">
        <v>132</v>
      </c>
      <c r="C406" s="126"/>
      <c r="D406" s="126"/>
      <c r="E406" s="126"/>
      <c r="F406" s="126"/>
      <c r="G406" s="126"/>
      <c r="H406" s="126"/>
      <c r="I406" s="126"/>
      <c r="J406" s="56">
        <f t="shared" si="34"/>
        <v>0</v>
      </c>
      <c r="K406" s="126"/>
      <c r="L406" s="56">
        <f t="shared" si="33"/>
        <v>0</v>
      </c>
      <c r="M406" s="78" t="e">
        <f t="shared" si="35"/>
        <v>#DIV/0!</v>
      </c>
    </row>
    <row r="407" spans="1:13" ht="19.350000000000001" customHeight="1" thickBot="1" x14ac:dyDescent="0.3">
      <c r="A407" s="140"/>
      <c r="B407" s="125" t="s">
        <v>9</v>
      </c>
      <c r="C407" s="126"/>
      <c r="D407" s="126"/>
      <c r="E407" s="126"/>
      <c r="F407" s="126"/>
      <c r="G407" s="126"/>
      <c r="H407" s="126"/>
      <c r="I407" s="126"/>
      <c r="J407" s="56">
        <f>SUM(C407:I407)-F407-G407</f>
        <v>0</v>
      </c>
      <c r="K407" s="126"/>
      <c r="L407" s="56">
        <f t="shared" si="33"/>
        <v>0</v>
      </c>
      <c r="M407" s="78" t="e">
        <f>L407/$L$8</f>
        <v>#DIV/0!</v>
      </c>
    </row>
    <row r="408" spans="1:13" ht="17.25" thickBot="1" x14ac:dyDescent="0.3">
      <c r="A408" s="140" t="s">
        <v>144</v>
      </c>
      <c r="B408" s="125" t="s">
        <v>132</v>
      </c>
      <c r="C408" s="126"/>
      <c r="D408" s="126"/>
      <c r="E408" s="126"/>
      <c r="F408" s="126"/>
      <c r="G408" s="126"/>
      <c r="H408" s="126"/>
      <c r="I408" s="126"/>
      <c r="J408" s="56">
        <f t="shared" si="34"/>
        <v>0</v>
      </c>
      <c r="K408" s="126"/>
      <c r="L408" s="56">
        <f t="shared" si="33"/>
        <v>0</v>
      </c>
      <c r="M408" s="78" t="e">
        <f t="shared" si="35"/>
        <v>#DIV/0!</v>
      </c>
    </row>
    <row r="409" spans="1:13" ht="17.100000000000001" customHeight="1" thickBot="1" x14ac:dyDescent="0.3">
      <c r="A409" s="140"/>
      <c r="B409" s="125" t="s">
        <v>9</v>
      </c>
      <c r="C409" s="126"/>
      <c r="D409" s="126"/>
      <c r="E409" s="126"/>
      <c r="F409" s="126"/>
      <c r="G409" s="126"/>
      <c r="H409" s="126"/>
      <c r="I409" s="126"/>
      <c r="J409" s="56">
        <f t="shared" si="34"/>
        <v>0</v>
      </c>
      <c r="K409" s="126"/>
      <c r="L409" s="56">
        <f t="shared" si="33"/>
        <v>0</v>
      </c>
      <c r="M409" s="78" t="e">
        <f>L409/$L$8</f>
        <v>#DIV/0!</v>
      </c>
    </row>
    <row r="410" spans="1:13" ht="16.5" x14ac:dyDescent="0.25">
      <c r="A410" s="15"/>
    </row>
    <row r="411" spans="1:13" ht="16.5" x14ac:dyDescent="0.25">
      <c r="A411" s="5" t="s">
        <v>166</v>
      </c>
    </row>
    <row r="412" spans="1:13" ht="51.75" customHeight="1" x14ac:dyDescent="0.25">
      <c r="A412" s="128"/>
      <c r="B412" s="128"/>
      <c r="C412" s="128"/>
      <c r="D412" s="128"/>
      <c r="E412" s="128"/>
      <c r="F412" s="128"/>
      <c r="G412" s="128"/>
      <c r="H412" s="128"/>
      <c r="I412" s="128"/>
      <c r="J412" s="128"/>
      <c r="K412" s="128"/>
      <c r="L412" s="128"/>
      <c r="M412" s="128"/>
    </row>
    <row r="413" spans="1:13" ht="16.5" x14ac:dyDescent="0.25">
      <c r="A413" s="5" t="s">
        <v>167</v>
      </c>
    </row>
    <row r="414" spans="1:13" ht="62.25" customHeight="1" x14ac:dyDescent="0.25">
      <c r="A414" s="128"/>
      <c r="B414" s="128"/>
      <c r="C414" s="128"/>
      <c r="D414" s="128"/>
      <c r="E414" s="128"/>
      <c r="F414" s="128"/>
      <c r="G414" s="128"/>
      <c r="H414" s="128"/>
      <c r="I414" s="128"/>
      <c r="J414" s="128"/>
      <c r="K414" s="128"/>
      <c r="L414" s="128"/>
      <c r="M414" s="128"/>
    </row>
    <row r="415" spans="1:13" x14ac:dyDescent="0.25"/>
    <row r="416" spans="1:13" x14ac:dyDescent="0.25"/>
    <row r="417" spans="3:3" ht="16.5" thickBot="1" x14ac:dyDescent="0.3"/>
    <row r="418" spans="3:3" ht="17.25" thickBot="1" x14ac:dyDescent="0.3">
      <c r="C418" s="3"/>
    </row>
    <row r="419" spans="3:3" x14ac:dyDescent="0.25"/>
    <row r="420" spans="3:3" x14ac:dyDescent="0.25"/>
    <row r="421" spans="3:3" x14ac:dyDescent="0.25"/>
    <row r="422" spans="3:3" x14ac:dyDescent="0.25"/>
    <row r="423" spans="3:3" x14ac:dyDescent="0.25"/>
    <row r="424" spans="3:3" x14ac:dyDescent="0.25"/>
    <row r="425" spans="3:3" x14ac:dyDescent="0.25"/>
    <row r="426" spans="3:3" x14ac:dyDescent="0.25"/>
    <row r="427" spans="3:3" x14ac:dyDescent="0.25"/>
    <row r="428" spans="3:3" x14ac:dyDescent="0.25"/>
    <row r="429" spans="3:3" x14ac:dyDescent="0.25"/>
    <row r="430" spans="3:3" x14ac:dyDescent="0.25"/>
    <row r="431" spans="3:3" x14ac:dyDescent="0.25"/>
    <row r="432" spans="3:3" x14ac:dyDescent="0.25"/>
    <row r="433" x14ac:dyDescent="0.25"/>
    <row r="434" x14ac:dyDescent="0.25"/>
    <row r="435" x14ac:dyDescent="0.25"/>
    <row r="436" x14ac:dyDescent="0.25"/>
    <row r="437" x14ac:dyDescent="0.25"/>
    <row r="438" x14ac:dyDescent="0.25"/>
    <row r="439" x14ac:dyDescent="0.25"/>
    <row r="440" x14ac:dyDescent="0.25"/>
    <row r="441" x14ac:dyDescent="0.25"/>
    <row r="442" x14ac:dyDescent="0.25"/>
    <row r="443" hidden="1" x14ac:dyDescent="0.25"/>
    <row r="444" hidden="1" x14ac:dyDescent="0.25"/>
    <row r="445" hidden="1" x14ac:dyDescent="0.25"/>
    <row r="446" hidden="1" x14ac:dyDescent="0.25"/>
    <row r="447" hidden="1" x14ac:dyDescent="0.25"/>
    <row r="448" hidden="1" x14ac:dyDescent="0.25"/>
    <row r="449" hidden="1" x14ac:dyDescent="0.25"/>
    <row r="450" hidden="1" x14ac:dyDescent="0.25"/>
    <row r="451" hidden="1" x14ac:dyDescent="0.25"/>
    <row r="452" hidden="1" x14ac:dyDescent="0.25"/>
    <row r="453" hidden="1" x14ac:dyDescent="0.25"/>
    <row r="454" hidden="1" x14ac:dyDescent="0.25"/>
    <row r="455" hidden="1" x14ac:dyDescent="0.25"/>
    <row r="456" hidden="1" x14ac:dyDescent="0.25"/>
    <row r="457" hidden="1" x14ac:dyDescent="0.25"/>
    <row r="458" hidden="1" x14ac:dyDescent="0.25"/>
    <row r="459" hidden="1" x14ac:dyDescent="0.25"/>
    <row r="460" hidden="1" x14ac:dyDescent="0.25"/>
    <row r="461" hidden="1" x14ac:dyDescent="0.25"/>
    <row r="462" hidden="1" x14ac:dyDescent="0.25"/>
    <row r="463" hidden="1" x14ac:dyDescent="0.25"/>
    <row r="464" hidden="1" x14ac:dyDescent="0.25"/>
    <row r="465" hidden="1" x14ac:dyDescent="0.25"/>
    <row r="466" hidden="1" x14ac:dyDescent="0.25"/>
    <row r="467" hidden="1" x14ac:dyDescent="0.25"/>
    <row r="468" hidden="1" x14ac:dyDescent="0.25"/>
    <row r="469" hidden="1" x14ac:dyDescent="0.25"/>
    <row r="470" hidden="1" x14ac:dyDescent="0.25"/>
    <row r="471" hidden="1" x14ac:dyDescent="0.25"/>
    <row r="472" hidden="1" x14ac:dyDescent="0.25"/>
    <row r="473" hidden="1" x14ac:dyDescent="0.25"/>
    <row r="474" hidden="1" x14ac:dyDescent="0.25"/>
    <row r="475" hidden="1" x14ac:dyDescent="0.25"/>
    <row r="476" hidden="1" x14ac:dyDescent="0.25"/>
    <row r="477" hidden="1" x14ac:dyDescent="0.25"/>
    <row r="478" hidden="1" x14ac:dyDescent="0.25"/>
    <row r="479" hidden="1" x14ac:dyDescent="0.25"/>
    <row r="480" hidden="1" x14ac:dyDescent="0.25"/>
    <row r="481" hidden="1" x14ac:dyDescent="0.25"/>
    <row r="482" hidden="1" x14ac:dyDescent="0.25"/>
    <row r="483" hidden="1" x14ac:dyDescent="0.25"/>
    <row r="484" hidden="1" x14ac:dyDescent="0.25"/>
    <row r="485" hidden="1" x14ac:dyDescent="0.25"/>
    <row r="486" hidden="1" x14ac:dyDescent="0.25"/>
    <row r="487" hidden="1" x14ac:dyDescent="0.25"/>
    <row r="488" hidden="1" x14ac:dyDescent="0.25"/>
    <row r="489" hidden="1" x14ac:dyDescent="0.25"/>
    <row r="490" hidden="1" x14ac:dyDescent="0.25"/>
    <row r="491" hidden="1" x14ac:dyDescent="0.25"/>
    <row r="492" hidden="1" x14ac:dyDescent="0.25"/>
    <row r="493" hidden="1" x14ac:dyDescent="0.25"/>
    <row r="494" hidden="1" x14ac:dyDescent="0.25"/>
    <row r="495" hidden="1" x14ac:dyDescent="0.25"/>
    <row r="496" hidden="1" x14ac:dyDescent="0.25"/>
    <row r="497" hidden="1" x14ac:dyDescent="0.25"/>
    <row r="498" hidden="1" x14ac:dyDescent="0.25"/>
    <row r="499" hidden="1" x14ac:dyDescent="0.25"/>
    <row r="500" hidden="1" x14ac:dyDescent="0.25"/>
    <row r="501" hidden="1" x14ac:dyDescent="0.25"/>
    <row r="502" hidden="1" x14ac:dyDescent="0.25"/>
    <row r="503" hidden="1" x14ac:dyDescent="0.25"/>
    <row r="504" hidden="1" x14ac:dyDescent="0.25"/>
    <row r="505" hidden="1" x14ac:dyDescent="0.25"/>
    <row r="506" hidden="1" x14ac:dyDescent="0.25"/>
    <row r="507" hidden="1" x14ac:dyDescent="0.25"/>
    <row r="508" hidden="1" x14ac:dyDescent="0.25"/>
    <row r="509" hidden="1" x14ac:dyDescent="0.25"/>
    <row r="510" hidden="1" x14ac:dyDescent="0.25"/>
    <row r="511" hidden="1" x14ac:dyDescent="0.25"/>
    <row r="512" hidden="1" x14ac:dyDescent="0.25"/>
    <row r="513" hidden="1" x14ac:dyDescent="0.25"/>
    <row r="514" hidden="1" x14ac:dyDescent="0.25"/>
    <row r="515" hidden="1" x14ac:dyDescent="0.25"/>
    <row r="516" hidden="1" x14ac:dyDescent="0.25"/>
    <row r="517" hidden="1" x14ac:dyDescent="0.25"/>
    <row r="518" hidden="1" x14ac:dyDescent="0.25"/>
    <row r="519" x14ac:dyDescent="0.25"/>
    <row r="520" x14ac:dyDescent="0.25"/>
    <row r="521" x14ac:dyDescent="0.25"/>
    <row r="522" x14ac:dyDescent="0.25"/>
    <row r="523" x14ac:dyDescent="0.25"/>
    <row r="524" x14ac:dyDescent="0.25"/>
    <row r="525" x14ac:dyDescent="0.25"/>
    <row r="526" x14ac:dyDescent="0.25"/>
    <row r="527" x14ac:dyDescent="0.25"/>
    <row r="528" x14ac:dyDescent="0.25"/>
    <row r="529" x14ac:dyDescent="0.25"/>
    <row r="530" x14ac:dyDescent="0.25"/>
    <row r="531" x14ac:dyDescent="0.25"/>
    <row r="532" x14ac:dyDescent="0.25"/>
    <row r="533" x14ac:dyDescent="0.25"/>
    <row r="534" x14ac:dyDescent="0.25"/>
    <row r="535" x14ac:dyDescent="0.25"/>
    <row r="536" x14ac:dyDescent="0.25"/>
    <row r="537" x14ac:dyDescent="0.25"/>
    <row r="538" x14ac:dyDescent="0.25"/>
    <row r="539" x14ac:dyDescent="0.25"/>
    <row r="540" x14ac:dyDescent="0.25"/>
    <row r="541" x14ac:dyDescent="0.25"/>
    <row r="542" x14ac:dyDescent="0.25"/>
    <row r="543" x14ac:dyDescent="0.25"/>
    <row r="544" x14ac:dyDescent="0.25"/>
    <row r="545" x14ac:dyDescent="0.25"/>
    <row r="546" x14ac:dyDescent="0.25"/>
    <row r="547" x14ac:dyDescent="0.25"/>
    <row r="548" x14ac:dyDescent="0.25"/>
    <row r="549" x14ac:dyDescent="0.25"/>
    <row r="550" x14ac:dyDescent="0.25"/>
    <row r="551" x14ac:dyDescent="0.25"/>
    <row r="552" x14ac:dyDescent="0.25"/>
    <row r="553" x14ac:dyDescent="0.25"/>
    <row r="554" x14ac:dyDescent="0.25"/>
    <row r="555" x14ac:dyDescent="0.25"/>
    <row r="556" x14ac:dyDescent="0.25"/>
    <row r="557" x14ac:dyDescent="0.25"/>
    <row r="558" x14ac:dyDescent="0.25"/>
    <row r="559" x14ac:dyDescent="0.25"/>
    <row r="560" x14ac:dyDescent="0.25"/>
    <row r="561" x14ac:dyDescent="0.25"/>
    <row r="562" x14ac:dyDescent="0.25"/>
    <row r="563" x14ac:dyDescent="0.25"/>
    <row r="564" x14ac:dyDescent="0.25"/>
    <row r="565" x14ac:dyDescent="0.25"/>
    <row r="566" x14ac:dyDescent="0.25"/>
    <row r="567" x14ac:dyDescent="0.25"/>
    <row r="568" x14ac:dyDescent="0.25"/>
    <row r="569" x14ac:dyDescent="0.25"/>
    <row r="570" x14ac:dyDescent="0.25"/>
    <row r="571" x14ac:dyDescent="0.25"/>
    <row r="572" x14ac:dyDescent="0.25"/>
    <row r="573" x14ac:dyDescent="0.25"/>
    <row r="574" x14ac:dyDescent="0.25"/>
    <row r="575" x14ac:dyDescent="0.25"/>
    <row r="576" x14ac:dyDescent="0.25"/>
    <row r="577" x14ac:dyDescent="0.25"/>
    <row r="578" x14ac:dyDescent="0.25"/>
    <row r="579" x14ac:dyDescent="0.25"/>
    <row r="580" x14ac:dyDescent="0.25"/>
    <row r="581" x14ac:dyDescent="0.25"/>
    <row r="582" x14ac:dyDescent="0.25"/>
    <row r="583" x14ac:dyDescent="0.25"/>
    <row r="584" x14ac:dyDescent="0.25"/>
    <row r="585" x14ac:dyDescent="0.25"/>
    <row r="586" x14ac:dyDescent="0.25"/>
    <row r="587" x14ac:dyDescent="0.25"/>
    <row r="588" x14ac:dyDescent="0.25"/>
    <row r="589" x14ac:dyDescent="0.25"/>
    <row r="590" x14ac:dyDescent="0.25"/>
    <row r="591" x14ac:dyDescent="0.25"/>
    <row r="592" x14ac:dyDescent="0.25"/>
    <row r="593" x14ac:dyDescent="0.25"/>
    <row r="594" x14ac:dyDescent="0.25"/>
    <row r="595" x14ac:dyDescent="0.25"/>
    <row r="596" x14ac:dyDescent="0.25"/>
    <row r="597" x14ac:dyDescent="0.25"/>
    <row r="598" x14ac:dyDescent="0.25"/>
    <row r="599" x14ac:dyDescent="0.25"/>
    <row r="600" x14ac:dyDescent="0.25"/>
    <row r="601" x14ac:dyDescent="0.25"/>
    <row r="602" x14ac:dyDescent="0.25"/>
    <row r="603" x14ac:dyDescent="0.25"/>
    <row r="604" x14ac:dyDescent="0.25"/>
    <row r="605" x14ac:dyDescent="0.25"/>
    <row r="606" x14ac:dyDescent="0.25"/>
    <row r="607" x14ac:dyDescent="0.25"/>
    <row r="608" x14ac:dyDescent="0.25"/>
    <row r="609" x14ac:dyDescent="0.25"/>
    <row r="610" x14ac:dyDescent="0.25"/>
    <row r="611" x14ac:dyDescent="0.25"/>
    <row r="612" x14ac:dyDescent="0.25"/>
    <row r="613" x14ac:dyDescent="0.25"/>
    <row r="614" x14ac:dyDescent="0.25"/>
    <row r="615" x14ac:dyDescent="0.25"/>
    <row r="616" x14ac:dyDescent="0.25"/>
    <row r="617" x14ac:dyDescent="0.25"/>
    <row r="618" x14ac:dyDescent="0.25"/>
    <row r="619" x14ac:dyDescent="0.25"/>
    <row r="620" x14ac:dyDescent="0.25"/>
    <row r="621" x14ac:dyDescent="0.25"/>
    <row r="622" x14ac:dyDescent="0.25"/>
    <row r="623" x14ac:dyDescent="0.25"/>
    <row r="624" x14ac:dyDescent="0.25"/>
    <row r="625" x14ac:dyDescent="0.25"/>
    <row r="626" x14ac:dyDescent="0.25"/>
    <row r="627" x14ac:dyDescent="0.25"/>
    <row r="628" x14ac:dyDescent="0.25"/>
    <row r="629" x14ac:dyDescent="0.25"/>
    <row r="630" x14ac:dyDescent="0.25"/>
    <row r="631" x14ac:dyDescent="0.25"/>
    <row r="632" x14ac:dyDescent="0.25"/>
    <row r="633" x14ac:dyDescent="0.25"/>
    <row r="634" x14ac:dyDescent="0.25"/>
    <row r="635" x14ac:dyDescent="0.25"/>
    <row r="636" x14ac:dyDescent="0.25"/>
    <row r="637" x14ac:dyDescent="0.25"/>
    <row r="638" x14ac:dyDescent="0.25"/>
    <row r="639" x14ac:dyDescent="0.25"/>
    <row r="640" x14ac:dyDescent="0.25"/>
    <row r="641" x14ac:dyDescent="0.25"/>
    <row r="642" x14ac:dyDescent="0.25"/>
    <row r="643" x14ac:dyDescent="0.25"/>
    <row r="644" x14ac:dyDescent="0.25"/>
    <row r="645" x14ac:dyDescent="0.25"/>
    <row r="646" x14ac:dyDescent="0.25"/>
    <row r="647" x14ac:dyDescent="0.25"/>
    <row r="648" x14ac:dyDescent="0.25"/>
    <row r="649" x14ac:dyDescent="0.25"/>
    <row r="650" x14ac:dyDescent="0.25"/>
    <row r="651" x14ac:dyDescent="0.25"/>
    <row r="652" x14ac:dyDescent="0.25"/>
    <row r="653" x14ac:dyDescent="0.25"/>
    <row r="654" x14ac:dyDescent="0.25"/>
    <row r="655" x14ac:dyDescent="0.25"/>
    <row r="656" x14ac:dyDescent="0.25"/>
    <row r="657" x14ac:dyDescent="0.25"/>
    <row r="658" x14ac:dyDescent="0.25"/>
  </sheetData>
  <sheetProtection algorithmName="SHA-512" hashValue="IWTaVQWt0Zx+XuoKYCVR9HQ4jGFu/vMVT4sxs61cruRA5jKzL3coUyMa5gn6e92pozZbUCLW9twWDNB/KEinVw==" saltValue="EEVoaJY1kUOliOKciKZ6Xg==" spinCount="100000" sheet="1" objects="1" scenarios="1"/>
  <mergeCells count="101">
    <mergeCell ref="A392:A393"/>
    <mergeCell ref="A404:A405"/>
    <mergeCell ref="A394:A395"/>
    <mergeCell ref="A396:A397"/>
    <mergeCell ref="A398:A399"/>
    <mergeCell ref="A400:A401"/>
    <mergeCell ref="A402:A403"/>
    <mergeCell ref="A386:A387"/>
    <mergeCell ref="A388:A389"/>
    <mergeCell ref="I67:J67"/>
    <mergeCell ref="K67:L67"/>
    <mergeCell ref="K161:L161"/>
    <mergeCell ref="E67:F67"/>
    <mergeCell ref="B160:N160"/>
    <mergeCell ref="M161:N161"/>
    <mergeCell ref="E161:F161"/>
    <mergeCell ref="P387:P393"/>
    <mergeCell ref="Q387:Q393"/>
    <mergeCell ref="K206:L206"/>
    <mergeCell ref="B205:L205"/>
    <mergeCell ref="I206:J206"/>
    <mergeCell ref="B290:B291"/>
    <mergeCell ref="B284:E284"/>
    <mergeCell ref="L251:L252"/>
    <mergeCell ref="B282:E282"/>
    <mergeCell ref="H280:L280"/>
    <mergeCell ref="H281:L281"/>
    <mergeCell ref="H282:L282"/>
    <mergeCell ref="C290:G290"/>
    <mergeCell ref="D1:H1"/>
    <mergeCell ref="D2:H2"/>
    <mergeCell ref="A9:B9"/>
    <mergeCell ref="A11:B11"/>
    <mergeCell ref="A1:C1"/>
    <mergeCell ref="A5:H5"/>
    <mergeCell ref="A6:H6"/>
    <mergeCell ref="A2:C2"/>
    <mergeCell ref="N387:N393"/>
    <mergeCell ref="B21:K21"/>
    <mergeCell ref="B281:E281"/>
    <mergeCell ref="A250:N250"/>
    <mergeCell ref="A66:A68"/>
    <mergeCell ref="B67:B68"/>
    <mergeCell ref="B114:J114"/>
    <mergeCell ref="B115:B116"/>
    <mergeCell ref="C115:D115"/>
    <mergeCell ref="E115:F115"/>
    <mergeCell ref="G115:H115"/>
    <mergeCell ref="I115:J115"/>
    <mergeCell ref="A114:A116"/>
    <mergeCell ref="C67:D67"/>
    <mergeCell ref="B161:B162"/>
    <mergeCell ref="M251:M252"/>
    <mergeCell ref="A12:B12"/>
    <mergeCell ref="A14:B14"/>
    <mergeCell ref="H284:L284"/>
    <mergeCell ref="H285:L285"/>
    <mergeCell ref="A15:B15"/>
    <mergeCell ref="A16:B16"/>
    <mergeCell ref="A205:A207"/>
    <mergeCell ref="A160:A162"/>
    <mergeCell ref="B206:B207"/>
    <mergeCell ref="C206:D206"/>
    <mergeCell ref="E206:F206"/>
    <mergeCell ref="I161:J161"/>
    <mergeCell ref="G206:H206"/>
    <mergeCell ref="B285:E285"/>
    <mergeCell ref="A17:B18"/>
    <mergeCell ref="A13:B13"/>
    <mergeCell ref="B283:E283"/>
    <mergeCell ref="H283:L283"/>
    <mergeCell ref="G16:I16"/>
    <mergeCell ref="G17:I17"/>
    <mergeCell ref="B66:L66"/>
    <mergeCell ref="C161:D161"/>
    <mergeCell ref="G161:H161"/>
    <mergeCell ref="G67:H67"/>
    <mergeCell ref="A412:M412"/>
    <mergeCell ref="A414:M414"/>
    <mergeCell ref="A251:A252"/>
    <mergeCell ref="B251:G251"/>
    <mergeCell ref="B280:E280"/>
    <mergeCell ref="H251:K251"/>
    <mergeCell ref="H286:L286"/>
    <mergeCell ref="H287:L287"/>
    <mergeCell ref="H290:L290"/>
    <mergeCell ref="C336:G336"/>
    <mergeCell ref="H336:L336"/>
    <mergeCell ref="B336:B337"/>
    <mergeCell ref="B286:E286"/>
    <mergeCell ref="A406:A407"/>
    <mergeCell ref="A381:O381"/>
    <mergeCell ref="A382:A385"/>
    <mergeCell ref="O387:O393"/>
    <mergeCell ref="B382:B383"/>
    <mergeCell ref="C382:J382"/>
    <mergeCell ref="K382:K385"/>
    <mergeCell ref="L382:L385"/>
    <mergeCell ref="M382:M385"/>
    <mergeCell ref="A408:A409"/>
    <mergeCell ref="A390:A391"/>
  </mergeCells>
  <phoneticPr fontId="20" type="noConversion"/>
  <pageMargins left="0.25" right="0.25" top="0.75" bottom="0.75" header="0.3" footer="0.3"/>
  <pageSetup paperSize="9" scale="7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S119"/>
  <sheetViews>
    <sheetView showGridLines="0" topLeftCell="A52" zoomScaleNormal="100" workbookViewId="0">
      <selection sqref="A1:C1 C3 D6 A7:I7 A19:J19 A20 B22:L22 M22:M24 A27 B30 E30 G30 J30 B32:B33 C32:L32 C33 E33 G33 I33 K33 L33:L34 D33:D35 F33:F35 H33:H35 J33:J35 B38:B39 C38:N38 C39:K39 M39 C40:D41 F40:J41 N39:N40 L39:L41 A43:I43 B44:K45 A49:J49 B51 C52:L53 B57 C58:L59 A62:J62"/>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3.375" style="30" customWidth="1"/>
    <col min="12" max="12" width="13.125" style="30" customWidth="1"/>
    <col min="13" max="13" width="13.375" style="30" customWidth="1"/>
    <col min="14" max="14" width="11" style="30" customWidth="1"/>
    <col min="15" max="15" width="12.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05"/>
      <c r="R3" s="73"/>
    </row>
    <row r="4" spans="1:19" ht="17.25" thickBot="1" x14ac:dyDescent="0.3">
      <c r="A4" s="1" t="s">
        <v>20</v>
      </c>
      <c r="C4" s="96"/>
      <c r="R4" s="73"/>
    </row>
    <row r="5" spans="1:19" ht="42" customHeight="1" thickBot="1" x14ac:dyDescent="0.3">
      <c r="A5" s="200" t="s">
        <v>55</v>
      </c>
      <c r="B5" s="200"/>
      <c r="C5" s="200"/>
      <c r="D5" s="200"/>
      <c r="E5" s="200"/>
      <c r="F5" s="200"/>
      <c r="G5" s="200"/>
      <c r="H5" s="200"/>
      <c r="R5" s="79"/>
      <c r="S5" s="79"/>
    </row>
    <row r="6" spans="1:19" ht="17.25" thickBot="1" x14ac:dyDescent="0.3">
      <c r="A6" s="106"/>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3" t="s">
        <v>11</v>
      </c>
      <c r="B8" s="203"/>
      <c r="C8" s="204"/>
      <c r="D8" s="96"/>
      <c r="R8" s="79"/>
      <c r="S8" s="79"/>
    </row>
    <row r="9" spans="1:19" ht="17.25" thickBot="1" x14ac:dyDescent="0.3">
      <c r="A9" s="203" t="s">
        <v>150</v>
      </c>
      <c r="B9" s="203"/>
      <c r="C9" s="204"/>
      <c r="D9" s="96"/>
      <c r="R9" s="79"/>
      <c r="S9" s="79"/>
    </row>
    <row r="10" spans="1:19" ht="16.5" customHeight="1" thickBot="1" x14ac:dyDescent="0.3">
      <c r="A10" s="203" t="s">
        <v>24</v>
      </c>
      <c r="B10" s="203"/>
      <c r="C10" s="204"/>
      <c r="D10" s="96"/>
      <c r="R10" s="79"/>
      <c r="S10" s="79"/>
    </row>
    <row r="11" spans="1:19" ht="17.25" thickBot="1" x14ac:dyDescent="0.3">
      <c r="A11" s="203" t="s">
        <v>12</v>
      </c>
      <c r="B11" s="203"/>
      <c r="C11" s="204"/>
      <c r="D11" s="96"/>
      <c r="F11" s="30" t="s">
        <v>56</v>
      </c>
      <c r="G11" s="155"/>
      <c r="H11" s="156"/>
      <c r="I11" s="157"/>
      <c r="R11" s="73"/>
    </row>
    <row r="12" spans="1:19" ht="17.25" thickBot="1" x14ac:dyDescent="0.3">
      <c r="A12" s="203" t="s">
        <v>82</v>
      </c>
      <c r="B12" s="203" t="s">
        <v>82</v>
      </c>
      <c r="C12" s="204"/>
      <c r="D12" s="96"/>
      <c r="F12" s="30" t="s">
        <v>46</v>
      </c>
      <c r="G12" s="155"/>
      <c r="H12" s="156"/>
      <c r="I12" s="157"/>
      <c r="R12" s="73"/>
    </row>
    <row r="13" spans="1:19" ht="17.25" thickBot="1" x14ac:dyDescent="0.3">
      <c r="A13" s="203" t="s">
        <v>21</v>
      </c>
      <c r="B13" s="203"/>
      <c r="C13" s="204"/>
      <c r="D13" s="96"/>
      <c r="R13" s="73"/>
    </row>
    <row r="14" spans="1:19" ht="17.25" thickBot="1" x14ac:dyDescent="0.3">
      <c r="A14" s="203" t="s">
        <v>22</v>
      </c>
      <c r="B14" s="203"/>
      <c r="C14" s="204"/>
      <c r="D14" s="96"/>
      <c r="F14" s="96"/>
      <c r="G14" s="14" t="s">
        <v>94</v>
      </c>
      <c r="H14" s="2"/>
      <c r="I14" s="2"/>
      <c r="R14" s="73"/>
    </row>
    <row r="15" spans="1:19" ht="16.5" customHeight="1" thickBot="1" x14ac:dyDescent="0.3">
      <c r="A15" s="203" t="s">
        <v>58</v>
      </c>
      <c r="B15" s="203"/>
      <c r="C15" s="204"/>
      <c r="D15" s="96"/>
      <c r="F15" s="17"/>
      <c r="G15" s="14" t="s">
        <v>35</v>
      </c>
      <c r="H15" s="2"/>
      <c r="I15" s="2"/>
      <c r="R15" s="73"/>
    </row>
    <row r="16" spans="1:19" ht="16.5" customHeight="1" thickBot="1" x14ac:dyDescent="0.3">
      <c r="A16" s="203" t="s">
        <v>95</v>
      </c>
      <c r="B16" s="203"/>
      <c r="C16" s="204"/>
      <c r="D16" s="96"/>
      <c r="F16" s="82"/>
      <c r="G16" s="14" t="s">
        <v>165</v>
      </c>
      <c r="R16" s="73"/>
    </row>
    <row r="17" spans="1:18" s="2" customFormat="1" ht="16.5" customHeight="1" thickBot="1" x14ac:dyDescent="0.3">
      <c r="A17" s="203" t="s">
        <v>179</v>
      </c>
      <c r="B17" s="203"/>
      <c r="C17" s="203"/>
      <c r="D17" s="96"/>
      <c r="R17" s="73"/>
    </row>
    <row r="18" spans="1:18" s="2" customFormat="1" ht="16.5" customHeight="1" x14ac:dyDescent="0.25">
      <c r="A18" s="203"/>
      <c r="B18" s="203"/>
      <c r="C18" s="203"/>
      <c r="D18" s="30"/>
      <c r="R18" s="73"/>
    </row>
    <row r="19" spans="1:18" x14ac:dyDescent="0.25">
      <c r="A19" s="201" t="str">
        <f>'Huyện-Tổng hợp'!A19</f>
        <v>II.            Kết quả hoạt động phòng chống bệnh không lây nhiễm</v>
      </c>
      <c r="B19" s="201"/>
      <c r="C19" s="201"/>
      <c r="D19" s="201"/>
      <c r="E19" s="201"/>
      <c r="F19" s="201"/>
      <c r="G19" s="201"/>
      <c r="H19" s="201"/>
      <c r="I19" s="201"/>
      <c r="J19" s="201"/>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32" t="s">
        <v>90</v>
      </c>
      <c r="R21" s="73"/>
    </row>
    <row r="22" spans="1:18" s="34"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13" t="s">
        <v>206</v>
      </c>
      <c r="B23" s="54"/>
      <c r="C23" s="54"/>
      <c r="D23" s="54"/>
      <c r="E23" s="54"/>
      <c r="F23" s="54"/>
      <c r="G23" s="54"/>
      <c r="H23" s="54"/>
      <c r="I23" s="54"/>
      <c r="J23" s="54"/>
      <c r="K23" s="54"/>
      <c r="L23" s="54"/>
      <c r="M23" s="76" t="e">
        <f>L23/(0.7*$D$8)</f>
        <v>#DIV/0!</v>
      </c>
    </row>
    <row r="24" spans="1:18" ht="45.95" customHeight="1" thickBot="1" x14ac:dyDescent="0.3">
      <c r="A24" s="35" t="s">
        <v>44</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75"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0" t="str">
        <f>'Huyện-Tổng hợp'!B252:B252</f>
        <v>Có thuốc chẹn kênh can xi (bao gồm cả viên kết hợp có thành phần này)</v>
      </c>
      <c r="C45" s="110" t="str">
        <f>'Huyện-Tổng hợp'!C252:C252</f>
        <v>Có thuốc ức chế men chuyển và/hoặc ức chế thụ thể (bao gồm cả viên kết hợp có thành phần này)</v>
      </c>
      <c r="D45" s="110" t="str">
        <f>'Huyện-Tổng hợp'!D252:D252</f>
        <v>Có thuốc lợi tiểu thiazide hoặc tương tự (bao gồm cả viên kết hợp có thành phần này)</v>
      </c>
      <c r="E45" s="110" t="str">
        <f>'Huyện-Tổng hợp'!E252:E252</f>
        <v>Có thuốc kết hợp 2 loại đơn chất trên</v>
      </c>
      <c r="F45" s="110" t="str">
        <f>'Huyện-Tổng hợp'!F252:F252</f>
        <v>Có thuốc kết hợp 3 loại đơn chất trên</v>
      </c>
      <c r="G45" s="110" t="str">
        <f>'Huyện-Tổng hợp'!G252:G252</f>
        <v>Có thực hiện cấp thuốc 28-30 ngày cho phần lớn bệnh nhân THA</v>
      </c>
      <c r="H45" s="110" t="str">
        <f>'Huyện-Tổng hợp'!H252:H252</f>
        <v>Có thuốc Metformin</v>
      </c>
      <c r="I45" s="110" t="str">
        <f>'Huyện-Tổng hợp'!I252:I252</f>
        <v>Có thuốc Gliclazide</v>
      </c>
      <c r="J45" s="110" t="str">
        <f>'Huyện-Tổng hợp'!J252:J252</f>
        <v>Có thuốc kết hợp 2 loại trên</v>
      </c>
      <c r="K45" s="110" t="str">
        <f>'Huyện-Tổng hợp'!K252:K252</f>
        <v>Có thực hiện cấp thuốc 28-30 ngày cho phần lớn bệnh nhân ĐTĐ</v>
      </c>
    </row>
    <row r="46" spans="1:14" ht="35.1" customHeight="1" thickBot="1" x14ac:dyDescent="0.3">
      <c r="A46" s="39" t="s">
        <v>18</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0.2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21" t="s">
        <v>19</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0.2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21" t="s">
        <v>19</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s="6" customFormat="1" ht="80.25" customHeight="1" thickBot="1" x14ac:dyDescent="0.3">
      <c r="A64" s="180" t="s">
        <v>72</v>
      </c>
      <c r="B64" s="174" t="s">
        <v>157</v>
      </c>
      <c r="C64" s="176" t="s">
        <v>73</v>
      </c>
      <c r="D64" s="177"/>
      <c r="E64" s="182" t="s">
        <v>158</v>
      </c>
      <c r="F64" s="183"/>
      <c r="G64" s="174" t="s">
        <v>159</v>
      </c>
      <c r="H64" s="174" t="s">
        <v>74</v>
      </c>
      <c r="I64" s="174" t="s">
        <v>75</v>
      </c>
      <c r="J64" s="174" t="s">
        <v>160</v>
      </c>
      <c r="K64" s="174" t="s">
        <v>161</v>
      </c>
      <c r="L64" s="176" t="s">
        <v>162</v>
      </c>
      <c r="M64" s="177"/>
      <c r="N64" s="174" t="s">
        <v>128</v>
      </c>
      <c r="O64" s="174" t="s">
        <v>163</v>
      </c>
      <c r="P64" s="174" t="s">
        <v>76</v>
      </c>
      <c r="Q64" s="174" t="s">
        <v>164</v>
      </c>
    </row>
    <row r="65" spans="1:17" s="6" customFormat="1" ht="17.25" customHeight="1" thickBot="1" x14ac:dyDescent="0.3">
      <c r="A65" s="181"/>
      <c r="B65" s="175"/>
      <c r="C65" s="178"/>
      <c r="D65" s="179"/>
      <c r="E65" s="121" t="s">
        <v>16</v>
      </c>
      <c r="F65" s="121" t="s">
        <v>9</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c r="A96" s="172" t="s">
        <v>166</v>
      </c>
      <c r="B96" s="172"/>
      <c r="C96" s="172"/>
      <c r="D96" s="172"/>
      <c r="E96" s="172"/>
      <c r="F96" s="172"/>
      <c r="G96" s="172"/>
      <c r="H96" s="172"/>
      <c r="I96" s="172"/>
      <c r="J96" s="172"/>
    </row>
    <row r="97" spans="1:17" ht="51.75" customHeight="1" x14ac:dyDescent="0.25">
      <c r="A97" s="173"/>
      <c r="B97" s="173"/>
      <c r="C97" s="173"/>
      <c r="D97" s="173"/>
      <c r="E97" s="173"/>
      <c r="F97" s="173"/>
      <c r="G97" s="173"/>
      <c r="H97" s="173"/>
      <c r="I97" s="173"/>
      <c r="J97" s="173"/>
      <c r="K97" s="173"/>
      <c r="L97" s="173"/>
      <c r="M97" s="173"/>
      <c r="N97" s="173"/>
      <c r="O97" s="173"/>
      <c r="P97" s="173"/>
      <c r="Q97" s="173"/>
    </row>
    <row r="98" spans="1:17" x14ac:dyDescent="0.25">
      <c r="A98" s="172" t="s">
        <v>167</v>
      </c>
      <c r="B98" s="172"/>
      <c r="C98" s="172"/>
      <c r="D98" s="172"/>
      <c r="E98" s="172"/>
      <c r="F98" s="172"/>
      <c r="G98" s="172"/>
      <c r="H98" s="172"/>
      <c r="I98" s="172"/>
      <c r="J98" s="172"/>
    </row>
    <row r="99" spans="1:17" ht="48" customHeight="1" x14ac:dyDescent="0.25">
      <c r="A99" s="173"/>
      <c r="B99" s="173"/>
      <c r="C99" s="173"/>
      <c r="D99" s="173"/>
      <c r="E99" s="173"/>
      <c r="F99" s="173"/>
      <c r="G99" s="173"/>
      <c r="H99" s="173"/>
      <c r="I99" s="173"/>
      <c r="J99" s="173"/>
      <c r="K99" s="173"/>
      <c r="L99" s="173"/>
      <c r="M99" s="173"/>
      <c r="N99" s="173"/>
      <c r="O99" s="173"/>
      <c r="P99" s="173"/>
      <c r="Q99" s="173"/>
    </row>
    <row r="100" spans="1:17" x14ac:dyDescent="0.25"/>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Sq8d2y90Zz/4VHf1lCdHjqNKJIrOlYjTYDzdP5FYg40nK1eGJCkaaq5mVQO5Og31KgZ3dsv8JKpRprXM0KmB4A==" saltValue="lEETrCb9Gw8jVk8WaaueSQ==" spinCount="100000" sheet="1" objects="1" scenarios="1" autoFilter="0"/>
  <mergeCells count="123">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G12:I12"/>
    <mergeCell ref="C81:D81"/>
    <mergeCell ref="L81:M81"/>
    <mergeCell ref="C82:D82"/>
    <mergeCell ref="L82:M82"/>
    <mergeCell ref="C83:D83"/>
    <mergeCell ref="L83:M83"/>
    <mergeCell ref="A17:C18"/>
    <mergeCell ref="C58:G58"/>
    <mergeCell ref="H58:L58"/>
    <mergeCell ref="B64:B65"/>
    <mergeCell ref="C64:D65"/>
    <mergeCell ref="H64:H65"/>
    <mergeCell ref="I64:I65"/>
    <mergeCell ref="G64:G65"/>
    <mergeCell ref="B58:B59"/>
    <mergeCell ref="A62:J62"/>
    <mergeCell ref="K32:L32"/>
    <mergeCell ref="A38:A39"/>
    <mergeCell ref="B38:B39"/>
    <mergeCell ref="C38:D38"/>
    <mergeCell ref="E38:F38"/>
    <mergeCell ref="I32:J32"/>
    <mergeCell ref="I38:J38"/>
    <mergeCell ref="M38:N38"/>
    <mergeCell ref="C73:D73"/>
    <mergeCell ref="L73:M73"/>
    <mergeCell ref="C74:D74"/>
    <mergeCell ref="L74:M74"/>
    <mergeCell ref="A43:I43"/>
    <mergeCell ref="B44:G44"/>
    <mergeCell ref="H44:K44"/>
    <mergeCell ref="D1:H1"/>
    <mergeCell ref="D2:H2"/>
    <mergeCell ref="A5:H5"/>
    <mergeCell ref="A19:J19"/>
    <mergeCell ref="A7:I7"/>
    <mergeCell ref="A1:C1"/>
    <mergeCell ref="A16:C16"/>
    <mergeCell ref="G11:I11"/>
    <mergeCell ref="A8:C8"/>
    <mergeCell ref="A10:C10"/>
    <mergeCell ref="A11:C11"/>
    <mergeCell ref="A12:C12"/>
    <mergeCell ref="A13:C13"/>
    <mergeCell ref="A14:C14"/>
    <mergeCell ref="A15:C15"/>
    <mergeCell ref="A9:C9"/>
    <mergeCell ref="G38:H38"/>
    <mergeCell ref="G32:H32"/>
    <mergeCell ref="A32:A33"/>
    <mergeCell ref="B32:B33"/>
    <mergeCell ref="C32:D32"/>
    <mergeCell ref="E32:F32"/>
    <mergeCell ref="B52:B53"/>
    <mergeCell ref="C52:G52"/>
    <mergeCell ref="H52:L52"/>
    <mergeCell ref="A44:A45"/>
    <mergeCell ref="K38:L38"/>
    <mergeCell ref="A49:J49"/>
    <mergeCell ref="A96:J96"/>
    <mergeCell ref="A97:Q97"/>
    <mergeCell ref="A98:J98"/>
    <mergeCell ref="A99:Q99"/>
    <mergeCell ref="Q64:Q65"/>
    <mergeCell ref="L64:M65"/>
    <mergeCell ref="K64:K65"/>
    <mergeCell ref="N64:N65"/>
    <mergeCell ref="O64:O65"/>
    <mergeCell ref="P64:P65"/>
    <mergeCell ref="A64:A65"/>
    <mergeCell ref="E64:F64"/>
    <mergeCell ref="J64:J65"/>
    <mergeCell ref="C66:D66"/>
    <mergeCell ref="L66:M66"/>
    <mergeCell ref="C67:D67"/>
    <mergeCell ref="C68:D68"/>
    <mergeCell ref="L68:M68"/>
    <mergeCell ref="C69:D69"/>
    <mergeCell ref="C71:D71"/>
    <mergeCell ref="L71:M71"/>
    <mergeCell ref="C72:D72"/>
    <mergeCell ref="L72:M72"/>
    <mergeCell ref="C79:D79"/>
    <mergeCell ref="L69:M69"/>
    <mergeCell ref="C75:D75"/>
    <mergeCell ref="L75:M75"/>
    <mergeCell ref="C70:D70"/>
    <mergeCell ref="L70:M70"/>
    <mergeCell ref="L67:M67"/>
    <mergeCell ref="L79:M79"/>
    <mergeCell ref="C80:D80"/>
    <mergeCell ref="L80:M80"/>
    <mergeCell ref="C76:D76"/>
    <mergeCell ref="L76:M76"/>
    <mergeCell ref="C77:D77"/>
    <mergeCell ref="L77:M77"/>
    <mergeCell ref="C78:D78"/>
    <mergeCell ref="L78:M78"/>
  </mergeCells>
  <dataValidations count="29">
    <dataValidation type="whole" allowBlank="1" showInputMessage="1" showErrorMessage="1" errorTitle="Chỉ nhập số" error="Nhập số liệu theo thực tế từ: 0-99" sqref="D14:D15">
      <formula1>0</formula1>
      <formula2>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whole" allowBlank="1" showInputMessage="1" showErrorMessage="1" errorTitle="Chỉ nhập số" error="Nhập số liệu theo thực tế từ: 0-99" sqref="D13">
      <formula1>0</formula1>
      <formula2>9999999</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activeCell="M6" sqref="M6"/>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05"/>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06"/>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15" t="str">
        <f>'Huyện-Tổng hợp'!A19</f>
        <v>II.            Kết quả hoạt động phòng chống bệnh không lây nhiễm</v>
      </c>
      <c r="B19" s="115"/>
      <c r="C19" s="115"/>
      <c r="D19" s="115"/>
      <c r="E19" s="115"/>
      <c r="F19" s="115"/>
      <c r="G19" s="115"/>
      <c r="H19" s="115"/>
      <c r="I19" s="115"/>
      <c r="J19" s="115"/>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34"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09" t="str">
        <f>'Huyện-Tổng hợp'!B252:B252</f>
        <v>Có thuốc chẹn kênh can xi (bao gồm cả viên kết hợp có thành phần này)</v>
      </c>
      <c r="C45" s="109" t="str">
        <f>'Huyện-Tổng hợp'!C252:C252</f>
        <v>Có thuốc ức chế men chuyển và/hoặc ức chế thụ thể (bao gồm cả viên kết hợp có thành phần này)</v>
      </c>
      <c r="D45" s="109" t="str">
        <f>'Huyện-Tổng hợp'!D252:D252</f>
        <v>Có thuốc lợi tiểu thiazide hoặc tương tự (bao gồm cả viên kết hợp có thành phần này)</v>
      </c>
      <c r="E45" s="109" t="str">
        <f>'Huyện-Tổng hợp'!E252:E252</f>
        <v>Có thuốc kết hợp 2 loại đơn chất trên</v>
      </c>
      <c r="F45" s="109" t="str">
        <f>'Huyện-Tổng hợp'!F252:F252</f>
        <v>Có thuốc kết hợp 3 loại đơn chất trên</v>
      </c>
      <c r="G45" s="109" t="str">
        <f>'Huyện-Tổng hợp'!G252:G252</f>
        <v>Có thực hiện cấp thuốc 28-30 ngày cho phần lớn bệnh nhân THA</v>
      </c>
      <c r="H45" s="109" t="str">
        <f>'Huyện-Tổng hợp'!H252:H252</f>
        <v>Có thuốc Metformin</v>
      </c>
      <c r="I45" s="109" t="str">
        <f>'Huyện-Tổng hợp'!I252:I252</f>
        <v>Có thuốc Gliclazide</v>
      </c>
      <c r="J45" s="109" t="str">
        <f>'Huyện-Tổng hợp'!J252:J252</f>
        <v>Có thuốc kết hợp 2 loại trên</v>
      </c>
      <c r="K45" s="109"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cSm74wP6IwTXAadFqtRL+XSJt+/UaMVm6DM2FC7b7YBukycdRQL9mIAEJ6UdZEj4Jr5kT8OT5p6ILrCJOCYyZA==" saltValue="jEP19t1tixBoiyoLddUKMA=="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J64:J65"/>
    <mergeCell ref="B38:B39"/>
    <mergeCell ref="C38:D38"/>
    <mergeCell ref="M38:N38"/>
    <mergeCell ref="A49:J49"/>
    <mergeCell ref="I38:J38"/>
    <mergeCell ref="C74:D74"/>
    <mergeCell ref="C75:D75"/>
    <mergeCell ref="C76:D76"/>
    <mergeCell ref="C77:D77"/>
    <mergeCell ref="C78:D78"/>
    <mergeCell ref="C79:D79"/>
    <mergeCell ref="C80:D80"/>
    <mergeCell ref="L66:M66"/>
    <mergeCell ref="L67:M67"/>
    <mergeCell ref="L68:M68"/>
    <mergeCell ref="L69:M69"/>
    <mergeCell ref="L70:M70"/>
    <mergeCell ref="Q64:Q65"/>
    <mergeCell ref="K64:K65"/>
    <mergeCell ref="L64:M65"/>
    <mergeCell ref="N64:N65"/>
    <mergeCell ref="O64:O65"/>
    <mergeCell ref="P64:P65"/>
    <mergeCell ref="B52:B53"/>
    <mergeCell ref="C52:G52"/>
    <mergeCell ref="H52:L52"/>
    <mergeCell ref="A43:I43"/>
    <mergeCell ref="A44:A45"/>
    <mergeCell ref="B44:G44"/>
    <mergeCell ref="H44:K44"/>
    <mergeCell ref="A17:C18"/>
    <mergeCell ref="K38:L38"/>
    <mergeCell ref="A32:A33"/>
    <mergeCell ref="B32:B33"/>
    <mergeCell ref="I32:J32"/>
    <mergeCell ref="K32:L32"/>
    <mergeCell ref="A38:A39"/>
    <mergeCell ref="E38:F38"/>
    <mergeCell ref="G38:H38"/>
    <mergeCell ref="G11:I11"/>
    <mergeCell ref="C32:D32"/>
    <mergeCell ref="E32:F32"/>
    <mergeCell ref="G32:H32"/>
    <mergeCell ref="A1:C1"/>
    <mergeCell ref="D1:H1"/>
    <mergeCell ref="D2:H2"/>
    <mergeCell ref="A5:H5"/>
    <mergeCell ref="A7:I7"/>
    <mergeCell ref="A8:C8"/>
    <mergeCell ref="A9:C9"/>
    <mergeCell ref="A10:C10"/>
    <mergeCell ref="A11:C11"/>
    <mergeCell ref="A12:C12"/>
    <mergeCell ref="A14:C14"/>
    <mergeCell ref="A15:C15"/>
    <mergeCell ref="A16:C16"/>
    <mergeCell ref="G12:I12"/>
    <mergeCell ref="A97:J97"/>
    <mergeCell ref="A99:J99"/>
    <mergeCell ref="A98:Q98"/>
    <mergeCell ref="A100:Q100"/>
    <mergeCell ref="A13:C13"/>
    <mergeCell ref="B58:B59"/>
    <mergeCell ref="C58:G58"/>
    <mergeCell ref="H58:L58"/>
    <mergeCell ref="A62:J62"/>
    <mergeCell ref="A64:A65"/>
    <mergeCell ref="B64:B65"/>
    <mergeCell ref="C64:D65"/>
    <mergeCell ref="E64:F64"/>
    <mergeCell ref="G64:G65"/>
    <mergeCell ref="H64:H65"/>
    <mergeCell ref="I64:I65"/>
    <mergeCell ref="C66:D66"/>
    <mergeCell ref="C67:D67"/>
    <mergeCell ref="C68:D68"/>
    <mergeCell ref="C69:D69"/>
    <mergeCell ref="C70:D70"/>
    <mergeCell ref="C71:D71"/>
    <mergeCell ref="C72:D72"/>
    <mergeCell ref="C73:D73"/>
    <mergeCell ref="L80:M80"/>
    <mergeCell ref="L71:M71"/>
    <mergeCell ref="L72:M72"/>
    <mergeCell ref="L73:M73"/>
    <mergeCell ref="L74:M74"/>
    <mergeCell ref="L75:M75"/>
    <mergeCell ref="L76:M76"/>
    <mergeCell ref="L77:M77"/>
    <mergeCell ref="L78:M78"/>
    <mergeCell ref="L79:M79"/>
  </mergeCells>
  <dataValidations count="29">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 sqref="D13">
      <formula1>0</formula1>
      <formula2>9999999</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error="Nhập số liệu theo thực tế từ: 0-99" sqref="D14:D15">
      <formula1>0</formula1>
      <formula2>9999</formula2>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flwpWdQCLMAg5ryDJX6wBFsLEhjkp5H48tppvuGtGBl98iMXYxCa7hdELkGtyZM0Ad219Au4+wy4YJhmnENiAw==" saltValue="z70dgiMSFcl9uIAFNh1R9g==" spinCount="100000" sheet="1" objects="1" scenarios="1"/>
  <mergeCells count="122">
    <mergeCell ref="C95:D95"/>
    <mergeCell ref="L95:M95"/>
    <mergeCell ref="C90:D90"/>
    <mergeCell ref="L90:M90"/>
    <mergeCell ref="C91:D91"/>
    <mergeCell ref="L91:M91"/>
    <mergeCell ref="C92:D92"/>
    <mergeCell ref="L92:M92"/>
    <mergeCell ref="L84:M84"/>
    <mergeCell ref="C85:D85"/>
    <mergeCell ref="L85:M85"/>
    <mergeCell ref="C86:D86"/>
    <mergeCell ref="L86:M86"/>
    <mergeCell ref="C93:D93"/>
    <mergeCell ref="L93:M93"/>
    <mergeCell ref="C94:D94"/>
    <mergeCell ref="L94:M94"/>
    <mergeCell ref="A98:Q98"/>
    <mergeCell ref="A100:Q100"/>
    <mergeCell ref="H52:L52"/>
    <mergeCell ref="A49:J49"/>
    <mergeCell ref="L66:M66"/>
    <mergeCell ref="L67:M67"/>
    <mergeCell ref="L68:M68"/>
    <mergeCell ref="C69:D69"/>
    <mergeCell ref="L69:M69"/>
    <mergeCell ref="C70:D70"/>
    <mergeCell ref="L70:M70"/>
    <mergeCell ref="C71:D71"/>
    <mergeCell ref="L71:M71"/>
    <mergeCell ref="C72:D72"/>
    <mergeCell ref="L72:M72"/>
    <mergeCell ref="C73:D73"/>
    <mergeCell ref="L73:M73"/>
    <mergeCell ref="C87:D87"/>
    <mergeCell ref="L87:M87"/>
    <mergeCell ref="C88:D88"/>
    <mergeCell ref="L88:M88"/>
    <mergeCell ref="C89:D89"/>
    <mergeCell ref="L89:M89"/>
    <mergeCell ref="C84:D84"/>
    <mergeCell ref="C81:D81"/>
    <mergeCell ref="L81:M81"/>
    <mergeCell ref="C82:D82"/>
    <mergeCell ref="L82:M82"/>
    <mergeCell ref="C83:D83"/>
    <mergeCell ref="L83:M83"/>
    <mergeCell ref="M38:N38"/>
    <mergeCell ref="E38:F38"/>
    <mergeCell ref="G38:H38"/>
    <mergeCell ref="A17:C18"/>
    <mergeCell ref="H64:H65"/>
    <mergeCell ref="P64:P65"/>
    <mergeCell ref="Q64:Q65"/>
    <mergeCell ref="I64:I65"/>
    <mergeCell ref="J64:J65"/>
    <mergeCell ref="K64:K65"/>
    <mergeCell ref="L64:M65"/>
    <mergeCell ref="N64:N65"/>
    <mergeCell ref="O64:O65"/>
    <mergeCell ref="A64:A65"/>
    <mergeCell ref="B64:B65"/>
    <mergeCell ref="C64:D65"/>
    <mergeCell ref="E64:F64"/>
    <mergeCell ref="G64:G65"/>
    <mergeCell ref="A32:A33"/>
    <mergeCell ref="B58:B59"/>
    <mergeCell ref="C58:G58"/>
    <mergeCell ref="H58:L58"/>
    <mergeCell ref="A62:J62"/>
    <mergeCell ref="I38:J38"/>
    <mergeCell ref="K38:L38"/>
    <mergeCell ref="B52:B53"/>
    <mergeCell ref="C52:G52"/>
    <mergeCell ref="A1:C1"/>
    <mergeCell ref="D1:H1"/>
    <mergeCell ref="D2:H2"/>
    <mergeCell ref="A5:H5"/>
    <mergeCell ref="A7:I7"/>
    <mergeCell ref="A12:C12"/>
    <mergeCell ref="A97:J97"/>
    <mergeCell ref="A99:J99"/>
    <mergeCell ref="A8:C8"/>
    <mergeCell ref="A9:C9"/>
    <mergeCell ref="A10:C10"/>
    <mergeCell ref="A11:C11"/>
    <mergeCell ref="G11:I11"/>
    <mergeCell ref="B32:B33"/>
    <mergeCell ref="C32:D32"/>
    <mergeCell ref="E32:F32"/>
    <mergeCell ref="G32:H32"/>
    <mergeCell ref="A13:C13"/>
    <mergeCell ref="A14:C14"/>
    <mergeCell ref="A15:C15"/>
    <mergeCell ref="A16:C16"/>
    <mergeCell ref="C66:D66"/>
    <mergeCell ref="C67:D67"/>
    <mergeCell ref="C68:D68"/>
    <mergeCell ref="G12:I12"/>
    <mergeCell ref="C79:D79"/>
    <mergeCell ref="L79:M79"/>
    <mergeCell ref="C80:D80"/>
    <mergeCell ref="L80:M80"/>
    <mergeCell ref="C74:D74"/>
    <mergeCell ref="L74:M74"/>
    <mergeCell ref="C75:D75"/>
    <mergeCell ref="L75:M75"/>
    <mergeCell ref="C76:D76"/>
    <mergeCell ref="L76:M76"/>
    <mergeCell ref="C77:D77"/>
    <mergeCell ref="L77:M77"/>
    <mergeCell ref="C78:D78"/>
    <mergeCell ref="L78:M78"/>
    <mergeCell ref="I32:J32"/>
    <mergeCell ref="K32:L32"/>
    <mergeCell ref="A43:I43"/>
    <mergeCell ref="A44:A45"/>
    <mergeCell ref="B44:G44"/>
    <mergeCell ref="H44:K44"/>
    <mergeCell ref="A38:A39"/>
    <mergeCell ref="B38:B39"/>
    <mergeCell ref="C38:D38"/>
  </mergeCells>
  <dataValidations count="29">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allowBlank="1" showInputMessage="1" showErrorMessage="1" errorTitle="Chỉ nhập số" error="Nhập số liệu theo thực tế từ: 0-99" sqref="D14:D15">
      <formula1>0</formula1>
      <formula2>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whole" allowBlank="1" showInputMessage="1" showErrorMessage="1" errorTitle="Chỉ nhập số" error="Nhập số liệu theo thực tế từ: 0-99" sqref="D13">
      <formula1>0</formula1>
      <formula2>9999999</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H3qGzkCoFvOv6ytqaneIdvYYMcmXNJcmUIV9geRcyhxX8HIzE0Y0nNpc7hPd8xMHo0bNUooCj1wKriSKU/B/gQ==" saltValue="MBhprpfCOb+v1rrEomx/Vg==" spinCount="100000" sheet="1" objects="1" scenarios="1"/>
  <mergeCells count="122">
    <mergeCell ref="L83:M83"/>
    <mergeCell ref="C84:D84"/>
    <mergeCell ref="L84:M84"/>
    <mergeCell ref="C85:D85"/>
    <mergeCell ref="L85:M85"/>
    <mergeCell ref="C95:D95"/>
    <mergeCell ref="L95:M95"/>
    <mergeCell ref="C92:D92"/>
    <mergeCell ref="L92:M92"/>
    <mergeCell ref="C93:D93"/>
    <mergeCell ref="L93:M93"/>
    <mergeCell ref="C94:D94"/>
    <mergeCell ref="L94:M94"/>
    <mergeCell ref="C89:D89"/>
    <mergeCell ref="L89:M89"/>
    <mergeCell ref="C90:D90"/>
    <mergeCell ref="L90:M90"/>
    <mergeCell ref="C91:D91"/>
    <mergeCell ref="L91:M91"/>
    <mergeCell ref="C86:D86"/>
    <mergeCell ref="L86:M86"/>
    <mergeCell ref="C87:D87"/>
    <mergeCell ref="L87:M87"/>
    <mergeCell ref="C88:D88"/>
    <mergeCell ref="L88:M88"/>
    <mergeCell ref="B58:B59"/>
    <mergeCell ref="C58:G58"/>
    <mergeCell ref="H58:L58"/>
    <mergeCell ref="A62:J62"/>
    <mergeCell ref="A64:A65"/>
    <mergeCell ref="B64:B65"/>
    <mergeCell ref="C64:D65"/>
    <mergeCell ref="E64:F64"/>
    <mergeCell ref="G64:G65"/>
    <mergeCell ref="H64:H65"/>
    <mergeCell ref="C76:D76"/>
    <mergeCell ref="L76:M76"/>
    <mergeCell ref="C77:D77"/>
    <mergeCell ref="L77:M77"/>
    <mergeCell ref="C78:D78"/>
    <mergeCell ref="L78:M78"/>
    <mergeCell ref="L73:M73"/>
    <mergeCell ref="C74:D74"/>
    <mergeCell ref="P64:P65"/>
    <mergeCell ref="Q64:Q65"/>
    <mergeCell ref="I64:I65"/>
    <mergeCell ref="J64:J65"/>
    <mergeCell ref="K64:K65"/>
    <mergeCell ref="L64:M65"/>
    <mergeCell ref="N64:N65"/>
    <mergeCell ref="O64:O65"/>
    <mergeCell ref="B44:G44"/>
    <mergeCell ref="H44:K44"/>
    <mergeCell ref="A49:J49"/>
    <mergeCell ref="A1:C1"/>
    <mergeCell ref="D1:H1"/>
    <mergeCell ref="D2:H2"/>
    <mergeCell ref="A5:H5"/>
    <mergeCell ref="A7:I7"/>
    <mergeCell ref="A8:C8"/>
    <mergeCell ref="A9:C9"/>
    <mergeCell ref="A10:C10"/>
    <mergeCell ref="A11:C11"/>
    <mergeCell ref="G11:I11"/>
    <mergeCell ref="A12:C12"/>
    <mergeCell ref="A13:C13"/>
    <mergeCell ref="A14:C14"/>
    <mergeCell ref="A17:C18"/>
    <mergeCell ref="M38:N38"/>
    <mergeCell ref="B38:B39"/>
    <mergeCell ref="C38:D38"/>
    <mergeCell ref="E38:F38"/>
    <mergeCell ref="G38:H38"/>
    <mergeCell ref="K38:L38"/>
    <mergeCell ref="A100:Q100"/>
    <mergeCell ref="B32:B33"/>
    <mergeCell ref="C32:D32"/>
    <mergeCell ref="E32:F32"/>
    <mergeCell ref="G32:H32"/>
    <mergeCell ref="C66:D66"/>
    <mergeCell ref="L66:M66"/>
    <mergeCell ref="C67:D67"/>
    <mergeCell ref="L67:M67"/>
    <mergeCell ref="C68:D68"/>
    <mergeCell ref="L68:M68"/>
    <mergeCell ref="C69:D69"/>
    <mergeCell ref="L69:M69"/>
    <mergeCell ref="B52:B53"/>
    <mergeCell ref="A43:I43"/>
    <mergeCell ref="A44:A45"/>
    <mergeCell ref="C71:D71"/>
    <mergeCell ref="L71:M71"/>
    <mergeCell ref="C72:D72"/>
    <mergeCell ref="L72:M72"/>
    <mergeCell ref="L74:M74"/>
    <mergeCell ref="C75:D75"/>
    <mergeCell ref="L75:M75"/>
    <mergeCell ref="L70:M70"/>
    <mergeCell ref="A99:J99"/>
    <mergeCell ref="A98:Q98"/>
    <mergeCell ref="C81:D81"/>
    <mergeCell ref="L81:M81"/>
    <mergeCell ref="G12:I12"/>
    <mergeCell ref="L79:M79"/>
    <mergeCell ref="C80:D80"/>
    <mergeCell ref="L80:M80"/>
    <mergeCell ref="A38:A39"/>
    <mergeCell ref="A97:J97"/>
    <mergeCell ref="A15:C15"/>
    <mergeCell ref="A16:C16"/>
    <mergeCell ref="C52:G52"/>
    <mergeCell ref="A32:A33"/>
    <mergeCell ref="I38:J38"/>
    <mergeCell ref="C70:D70"/>
    <mergeCell ref="C73:D73"/>
    <mergeCell ref="C79:D79"/>
    <mergeCell ref="H52:L52"/>
    <mergeCell ref="I32:J32"/>
    <mergeCell ref="K32:L32"/>
    <mergeCell ref="C82:D82"/>
    <mergeCell ref="L82:M82"/>
    <mergeCell ref="C83:D83"/>
  </mergeCells>
  <dataValidations count="29">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allowBlank="1" showInputMessage="1" showErrorMessage="1" errorTitle="Chỉ nhập số" error="Nhập số liệu theo thực tế từ: 0-99" sqref="D14:D15">
      <formula1>0</formula1>
      <formula2>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whole" allowBlank="1" showInputMessage="1" showErrorMessage="1" errorTitle="Chỉ nhập số" error="Nhập số liệu theo thực tế từ: 0-99" sqref="D13">
      <formula1>0</formula1>
      <formula2>9999999</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kC6USYT7+ifRKZf6IsBIWRqtU7i6jQ2uiK1NJO0MuU2iu3IhzntUUKY5IPPXvT0JqJa8BmO8YB6gFsUpggHjQ==" saltValue="RUE5666ZzYOq1iLY2Qmz9A=="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P64:P65"/>
    <mergeCell ref="Q64:Q65"/>
    <mergeCell ref="I64:I65"/>
    <mergeCell ref="J64:J65"/>
    <mergeCell ref="K64:K65"/>
    <mergeCell ref="L64:M65"/>
    <mergeCell ref="N64:N65"/>
    <mergeCell ref="O64:O65"/>
    <mergeCell ref="L66:M66"/>
    <mergeCell ref="H58:L58"/>
    <mergeCell ref="A62:J62"/>
    <mergeCell ref="C81:D81"/>
    <mergeCell ref="L81:M81"/>
    <mergeCell ref="C82:D82"/>
    <mergeCell ref="L82:M82"/>
    <mergeCell ref="C83:D83"/>
    <mergeCell ref="L83:M83"/>
    <mergeCell ref="H64:H65"/>
    <mergeCell ref="L67:M67"/>
    <mergeCell ref="L68:M68"/>
    <mergeCell ref="C70:D70"/>
    <mergeCell ref="L70:M70"/>
    <mergeCell ref="C71:D71"/>
    <mergeCell ref="C80:D80"/>
    <mergeCell ref="L80:M80"/>
    <mergeCell ref="C75:D75"/>
    <mergeCell ref="C66:D66"/>
    <mergeCell ref="A64:A65"/>
    <mergeCell ref="B64:B65"/>
    <mergeCell ref="C64:D65"/>
    <mergeCell ref="E64:F64"/>
    <mergeCell ref="G64:G65"/>
    <mergeCell ref="B58:B59"/>
    <mergeCell ref="B52:B53"/>
    <mergeCell ref="C52:G52"/>
    <mergeCell ref="H52:L52"/>
    <mergeCell ref="A49:J49"/>
    <mergeCell ref="I32:J32"/>
    <mergeCell ref="K32:L32"/>
    <mergeCell ref="A43:I43"/>
    <mergeCell ref="A44:A45"/>
    <mergeCell ref="B44:G44"/>
    <mergeCell ref="H44:K44"/>
    <mergeCell ref="A38:A39"/>
    <mergeCell ref="B38:B39"/>
    <mergeCell ref="C38:D38"/>
    <mergeCell ref="E38:F38"/>
    <mergeCell ref="G38:H38"/>
    <mergeCell ref="A32:A33"/>
    <mergeCell ref="I38:J38"/>
    <mergeCell ref="C58:G58"/>
    <mergeCell ref="K38:L38"/>
    <mergeCell ref="A98:Q98"/>
    <mergeCell ref="A100:Q100"/>
    <mergeCell ref="A1:C1"/>
    <mergeCell ref="D1:H1"/>
    <mergeCell ref="D2:H2"/>
    <mergeCell ref="A5:H5"/>
    <mergeCell ref="A7:I7"/>
    <mergeCell ref="A12:C12"/>
    <mergeCell ref="A97:J97"/>
    <mergeCell ref="A99:J99"/>
    <mergeCell ref="A8:C8"/>
    <mergeCell ref="A9:C9"/>
    <mergeCell ref="A10:C10"/>
    <mergeCell ref="A11:C11"/>
    <mergeCell ref="G11:I11"/>
    <mergeCell ref="B32:B33"/>
    <mergeCell ref="C32:D32"/>
    <mergeCell ref="E32:F32"/>
    <mergeCell ref="G32:H32"/>
    <mergeCell ref="A13:C13"/>
    <mergeCell ref="A14:C14"/>
    <mergeCell ref="A15:C15"/>
    <mergeCell ref="A16:C16"/>
    <mergeCell ref="G12:I12"/>
    <mergeCell ref="A17:C18"/>
    <mergeCell ref="C78:D78"/>
    <mergeCell ref="L78:M78"/>
    <mergeCell ref="C79:D79"/>
    <mergeCell ref="L79:M79"/>
    <mergeCell ref="C72:D72"/>
    <mergeCell ref="L72:M72"/>
    <mergeCell ref="C73:D73"/>
    <mergeCell ref="L73:M73"/>
    <mergeCell ref="C74:D74"/>
    <mergeCell ref="L74:M74"/>
    <mergeCell ref="C69:D69"/>
    <mergeCell ref="L69:M69"/>
    <mergeCell ref="L75:M75"/>
    <mergeCell ref="C76:D76"/>
    <mergeCell ref="L76:M76"/>
    <mergeCell ref="C77:D77"/>
    <mergeCell ref="L77:M77"/>
    <mergeCell ref="L71:M71"/>
    <mergeCell ref="M38:N38"/>
    <mergeCell ref="C67:D67"/>
    <mergeCell ref="C68:D68"/>
  </mergeCells>
  <dataValidations count="29">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 sqref="D13">
      <formula1>0</formula1>
      <formula2>9999999</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error="Nhập số liệu theo thực tế từ: 0-99" sqref="D14:D15">
      <formula1>0</formula1>
      <formula2>9999</formula2>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jL0XA484kEs1/pjMBfpCUb63wARfH0/zajTfdW/dzsNawa7JAG9JdZSmyMjsuVz2yG71VMwwbd4DNB98RegFww==" saltValue="cEoJ13kONpS0OcPz/UkaJA=="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allowBlank="1" showInputMessage="1" showErrorMessage="1" errorTitle="Chỉ nhập số" error="Nhập số liệu theo thực tế từ: 0-99" sqref="D14:D15">
      <formula1>0</formula1>
      <formula2>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whole" allowBlank="1" showInputMessage="1" showErrorMessage="1" errorTitle="Chỉ nhập số" error="Nhập số liệu theo thực tế từ: 0-99" sqref="D13">
      <formula1>0</formula1>
      <formula2>9999999</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fZOTz6khGEVwdMmh3I7HZbknovUAcGiz5VXdqeuH5nE828lB9U+jNidwxvrfHNeOEiFhjnjGzCbiQ9fvqB3LNQ==" saltValue="T723o/UCayuJdsgzJbiysg=="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 sqref="D13">
      <formula1>0</formula1>
      <formula2>9999999</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error="Nhập số liệu theo thực tế từ: 0-99" sqref="D14:D15">
      <formula1>0</formula1>
      <formula2>9999</formula2>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2KaKlxd6/XrsesHOaVpw/0gPRU0gCKfZEygWGQ2aTdGu2vZMCmdDZ9N/moCM7KO2FDu7IME/7leAuLrjcF0d8g==" saltValue="CaieryUbsvXKDu3nCXkCyQ=="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 sqref="D13">
      <formula1>0</formula1>
      <formula2>9999999</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error="Nhập số liệu theo thực tế từ: 0-99" sqref="D14:D15">
      <formula1>0</formula1>
      <formula2>9999</formula2>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IDfMRsJgwG7hHL6otVHsNppD4cgQE6c+P0LuwJzwAUdRkxt+emcAmTLFTQc2bCJrVrq6wdZeViY/fUprMcN8rw==" saltValue="zEVt/iZuV8EP1nZ2dHhemg=="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allowBlank="1" showInputMessage="1" showErrorMessage="1" errorTitle="Chỉ nhập số" error="Nhập số liệu theo thực tế từ: 0-99" sqref="D14:D15">
      <formula1>0</formula1>
      <formula2>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whole" allowBlank="1" showInputMessage="1" showErrorMessage="1" errorTitle="Chỉ nhập số" error="Nhập số liệu theo thực tế từ: 0-99" sqref="D13">
      <formula1>0</formula1>
      <formula2>9999999</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aDVdOsWmIT1UPEXNxDGqL2V5YUoc8iD6Cmz9c+xFV4fuR9jWOP0ldGJEf3j9qErFaORn1/prfRv+5NxADAvBXQ==" saltValue="Xtl5iBw7hWXolvt8CT70KA=="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allowBlank="1" showInputMessage="1" showErrorMessage="1" errorTitle="Chỉ nhập số" error="Nhập số liệu theo thực tế từ: 0-99" sqref="D14:D15">
      <formula1>0</formula1>
      <formula2>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whole" allowBlank="1" showInputMessage="1" showErrorMessage="1" errorTitle="Chỉ nhập số" error="Nhập số liệu theo thực tế từ: 0-99" sqref="D13">
      <formula1>0</formula1>
      <formula2>9999999</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activeCell="L17" sqref="L17"/>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vV6GevxIiDd6YkYqyqmlR6hCBVkoHTA3tT7r5hAuCboiTkRs77vfZXAUuiMHDF2zrWZHvxda23keCbGPeferxQ==" saltValue="09U1RHZdckMQ4EunP1S9Og=="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 sqref="D13">
      <formula1>0</formula1>
      <formula2>9999999</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error="Nhập số liệu theo thực tế từ: 0-99" sqref="D14:D15">
      <formula1>0</formula1>
      <formula2>9999</formula2>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activeCell="M18" sqref="M18"/>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u0tMbc8KwFyBaSkg8//CwMHpmP+cN7c1C8VsUbtXRoBmlskHdcEepnQ2xGXWRkboIF6YfYTJMZWJ0odbndbwGQ==" saltValue="Nyy0LThf0LZbsMqzCKAQ+w=="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 sqref="D13">
      <formula1>0</formula1>
      <formula2>9999999</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error="Nhập số liệu theo thực tế từ: 0-99" sqref="D14:D15">
      <formula1>0</formula1>
      <formula2>9999</formula2>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eRiHEEys3y97nEoiqc/Na+cg1a26OxlAe6/cpT6VP40h3N3uO4TXj/HpKRqrxm+XKlEPIOSriw/oAwrm/kjA/g==" saltValue="WCxBMT7FJkxfAgAcranFEw==" spinCount="100000" sheet="1" objects="1" scenarios="1"/>
  <mergeCells count="122">
    <mergeCell ref="C87:D87"/>
    <mergeCell ref="L87:M87"/>
    <mergeCell ref="C88:D88"/>
    <mergeCell ref="L88:M88"/>
    <mergeCell ref="C89:D89"/>
    <mergeCell ref="L89:M89"/>
    <mergeCell ref="C84:D84"/>
    <mergeCell ref="L84:M84"/>
    <mergeCell ref="C85:D85"/>
    <mergeCell ref="L85:M85"/>
    <mergeCell ref="C93:D93"/>
    <mergeCell ref="L93:M93"/>
    <mergeCell ref="C94:D94"/>
    <mergeCell ref="L94:M94"/>
    <mergeCell ref="C95:D95"/>
    <mergeCell ref="L95:M95"/>
    <mergeCell ref="C90:D90"/>
    <mergeCell ref="L90:M90"/>
    <mergeCell ref="C91:D91"/>
    <mergeCell ref="L91:M91"/>
    <mergeCell ref="C92:D92"/>
    <mergeCell ref="L92:M92"/>
    <mergeCell ref="N64:N65"/>
    <mergeCell ref="O64:O65"/>
    <mergeCell ref="C86:D86"/>
    <mergeCell ref="L86:M86"/>
    <mergeCell ref="C81:D81"/>
    <mergeCell ref="L81:M81"/>
    <mergeCell ref="C82:D82"/>
    <mergeCell ref="L82:M82"/>
    <mergeCell ref="C83:D83"/>
    <mergeCell ref="L83:M83"/>
    <mergeCell ref="G64:G65"/>
    <mergeCell ref="H64:H65"/>
    <mergeCell ref="C69:D69"/>
    <mergeCell ref="L69:M69"/>
    <mergeCell ref="C70:D70"/>
    <mergeCell ref="L70:M70"/>
    <mergeCell ref="C71:D71"/>
    <mergeCell ref="L71:M71"/>
    <mergeCell ref="C72:D72"/>
    <mergeCell ref="L72:M72"/>
    <mergeCell ref="C77:D77"/>
    <mergeCell ref="L77:M77"/>
    <mergeCell ref="C79:D79"/>
    <mergeCell ref="L79:M79"/>
    <mergeCell ref="A1:C1"/>
    <mergeCell ref="D1:H1"/>
    <mergeCell ref="D2:H2"/>
    <mergeCell ref="A5:H5"/>
    <mergeCell ref="A7:I7"/>
    <mergeCell ref="A8:C8"/>
    <mergeCell ref="A9:C9"/>
    <mergeCell ref="A10:C10"/>
    <mergeCell ref="A11:C11"/>
    <mergeCell ref="G11:I11"/>
    <mergeCell ref="A98:Q98"/>
    <mergeCell ref="A100:Q100"/>
    <mergeCell ref="I38:J38"/>
    <mergeCell ref="L80:M80"/>
    <mergeCell ref="L66:M66"/>
    <mergeCell ref="L67:M67"/>
    <mergeCell ref="L68:M68"/>
    <mergeCell ref="M38:N38"/>
    <mergeCell ref="L75:M75"/>
    <mergeCell ref="L76:M76"/>
    <mergeCell ref="L73:M73"/>
    <mergeCell ref="L74:M74"/>
    <mergeCell ref="A64:A65"/>
    <mergeCell ref="B64:B65"/>
    <mergeCell ref="C64:D65"/>
    <mergeCell ref="E64:F64"/>
    <mergeCell ref="H44:K44"/>
    <mergeCell ref="C78:D78"/>
    <mergeCell ref="L78:M78"/>
    <mergeCell ref="P64:P65"/>
    <mergeCell ref="Q64:Q65"/>
    <mergeCell ref="I64:I65"/>
    <mergeCell ref="J64:J65"/>
    <mergeCell ref="K64:K65"/>
    <mergeCell ref="K38:L38"/>
    <mergeCell ref="A49:J49"/>
    <mergeCell ref="I32:J32"/>
    <mergeCell ref="K32:L32"/>
    <mergeCell ref="A43:I43"/>
    <mergeCell ref="A44:A45"/>
    <mergeCell ref="B44:G44"/>
    <mergeCell ref="A32:A33"/>
    <mergeCell ref="L64:M65"/>
    <mergeCell ref="B58:B59"/>
    <mergeCell ref="C58:G58"/>
    <mergeCell ref="H58:L58"/>
    <mergeCell ref="A62:J62"/>
    <mergeCell ref="A38:A39"/>
    <mergeCell ref="B38:B39"/>
    <mergeCell ref="C38:D38"/>
    <mergeCell ref="E38:F38"/>
    <mergeCell ref="G38:H38"/>
    <mergeCell ref="G12:I12"/>
    <mergeCell ref="A12:C12"/>
    <mergeCell ref="A97:J97"/>
    <mergeCell ref="A99:J99"/>
    <mergeCell ref="B32:B33"/>
    <mergeCell ref="C32:D32"/>
    <mergeCell ref="E32:F32"/>
    <mergeCell ref="G32:H32"/>
    <mergeCell ref="A13:C13"/>
    <mergeCell ref="A14:C14"/>
    <mergeCell ref="A15:C15"/>
    <mergeCell ref="A16:C16"/>
    <mergeCell ref="B52:B53"/>
    <mergeCell ref="C52:G52"/>
    <mergeCell ref="C80:D80"/>
    <mergeCell ref="C66:D66"/>
    <mergeCell ref="C67:D67"/>
    <mergeCell ref="C68:D68"/>
    <mergeCell ref="A17:C18"/>
    <mergeCell ref="C75:D75"/>
    <mergeCell ref="C76:D76"/>
    <mergeCell ref="C73:D73"/>
    <mergeCell ref="C74:D74"/>
    <mergeCell ref="H52:L52"/>
  </mergeCells>
  <dataValidations count="29">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allowBlank="1" showInputMessage="1" showErrorMessage="1" errorTitle="Chỉ nhập số" error="Nhập số liệu theo thực tế từ: 0-99" sqref="D14:D15">
      <formula1>0</formula1>
      <formula2>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whole" allowBlank="1" showInputMessage="1" showErrorMessage="1" errorTitle="Chỉ nhập số" error="Nhập số liệu theo thực tế từ: 0-99" sqref="D13">
      <formula1>0</formula1>
      <formula2>9999999</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K5X6DvhOCAsLuAkaV/aG4gIRX0S0kxcAyA7eBnzqz2PSr8bKAfLpam+PANHRFh+/Mx09UjgTNeY9aEW0O95DAw==" saltValue="oPNhgwIn+Vsqy+IKP6b5gA=="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 sqref="D13">
      <formula1>0</formula1>
      <formula2>9999999</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error="Nhập số liệu theo thực tế từ: 0-99" sqref="D14:D15">
      <formula1>0</formula1>
      <formula2>9999</formula2>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ukowQ1B+1/jdXmXIuwbLf25lij6PpMWOE64nYGR9NTM7Ovw5+ePAmRbIsF4znvCpO8J39M/2l4OIHCqGYMB3gg==" saltValue="ULkNLqDY86Dfunzux/Ep2A=="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allowBlank="1" showInputMessage="1" showErrorMessage="1" errorTitle="Chỉ nhập số" error="Nhập số liệu theo thực tế từ: 0-99" sqref="D14:D15">
      <formula1>0</formula1>
      <formula2>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whole" allowBlank="1" showInputMessage="1" showErrorMessage="1" errorTitle="Chỉ nhập số" error="Nhập số liệu theo thực tế từ: 0-99" sqref="D13">
      <formula1>0</formula1>
      <formula2>9999999</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BFcNRqAHZynOBHGAi8EGjxtxbOD86Fn157M9Vl7gmmdR5SZk8lGutOSvxCcYTrCHETbKe6xFXCvsXtXzuzH3lQ==" saltValue="TLY1NJtgoSBC/8gscclssw=="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allowBlank="1" showInputMessage="1" showErrorMessage="1" errorTitle="Chỉ nhập số" error="Nhập số liệu theo thực tế từ: 0-99" sqref="D14:D15">
      <formula1>0</formula1>
      <formula2>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whole" allowBlank="1" showInputMessage="1" showErrorMessage="1" errorTitle="Chỉ nhập số" error="Nhập số liệu theo thực tế từ: 0-99" sqref="D13">
      <formula1>0</formula1>
      <formula2>9999999</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mLKh5IB1KBpLwGhVQnE5rbM3t5H68Nt56/+PTJWxI+3MZHKsFRmL8smXJ/P+YT7mLRW/RL1Ba3X3s+zwE+3dew==" saltValue="5Q3UKuKiDDSJh44g2rbRgQ=="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 sqref="D13">
      <formula1>0</formula1>
      <formula2>9999999</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error="Nhập số liệu theo thực tế từ: 0-99" sqref="D14:D15">
      <formula1>0</formula1>
      <formula2>9999</formula2>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MqLXeENZcBo7makQDphH8Xq97glCnU/3CsfSlTMuthQ1tKaPthwnYC24WWHL+SRMmbFMccTZdpfEKD1Rg6AzOg==" saltValue="lx3lBU16mJN/+BVoJjJytg=="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allowBlank="1" showInputMessage="1" showErrorMessage="1" errorTitle="Chỉ nhập số" error="Nhập số liệu theo thực tế từ: 0-99" sqref="D14:D15">
      <formula1>0</formula1>
      <formula2>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whole" allowBlank="1" showInputMessage="1" showErrorMessage="1" errorTitle="Chỉ nhập số" error="Nhập số liệu theo thực tế từ: 0-99" sqref="D13">
      <formula1>0</formula1>
      <formula2>9999999</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B+CnjTdiSs+pPt2Qjx7RT2TavBczRaxRnohb8MANJWTRztUWJvtoP1oi4WZZ+s018ZycdFnf+ojtLMxIK+dMHw==" saltValue="r2zgpkpWH7DvLggDjGjPgA=="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 sqref="D13">
      <formula1>0</formula1>
      <formula2>9999999</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error="Nhập số liệu theo thực tế từ: 0-99" sqref="D14:D15">
      <formula1>0</formula1>
      <formula2>9999</formula2>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RKMUGIXvt2a7mvT2zV0hkEvJEhj+m45ogo8bB9nqg98sy1UZQ5Q76kDwUK0qDj+DlifMWzWCpsab5qo8Qe3gzw==" saltValue="n+sbVuka7jasq918tv6dng=="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 sqref="D13">
      <formula1>0</formula1>
      <formula2>9999999</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error="Nhập số liệu theo thực tế từ: 0-99" sqref="D14:D15">
      <formula1>0</formula1>
      <formula2>9999</formula2>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l7X8HypEKB81WQPUGMRJqYWbvTgtLOnIYQzN42NttCgO7DPcxQxe/hogqzJyhqrqLI6cNQfI7WubDTpssUW1dA==" saltValue="ZLS3dTVUs5qItqAp9MhYSA=="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8:Q98"/>
    <mergeCell ref="A100:Q100"/>
    <mergeCell ref="A97:J97"/>
    <mergeCell ref="A99:J99"/>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allowBlank="1" showInputMessage="1" showErrorMessage="1" errorTitle="Chỉ nhập số" error="Nhập số liệu theo thực tế từ: 0-99" sqref="D14:D15">
      <formula1>0</formula1>
      <formula2>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whole" allowBlank="1" showInputMessage="1" showErrorMessage="1" errorTitle="Chỉ nhập số" error="Nhập số liệu theo thực tế từ: 0-99" sqref="D13">
      <formula1>0</formula1>
      <formula2>9999999</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dnMKuObuXup/gu2w99xqG0EMd/Ypk8BOFQwOKQf6a9s4usvL5emeczUjx2PFWvzWXFQQknjNbeZJDAWEjBv1nA==" saltValue="2nKaizoJJpHnpWbpRPe8Ug=="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 sqref="D13">
      <formula1>0</formula1>
      <formula2>9999999</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error="Nhập số liệu theo thực tế từ: 0-99" sqref="D14:D15">
      <formula1>0</formula1>
      <formula2>9999</formula2>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R3vgV7j6FP4be0pkpcvqCu0TMLe1psrrEypY4xk7X7Y39XzKR/KlBZdCiT3tU/p0Zi7qOezz3zNnAjTmAkVwJQ==" saltValue="xJSQprT4HThONPRYCljwuA=="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allowBlank="1" showInputMessage="1" showErrorMessage="1" errorTitle="Chỉ nhập số" error="Nhập số liệu theo thực tế từ: 0-99" sqref="D14:D15">
      <formula1>0</formula1>
      <formula2>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whole" allowBlank="1" showInputMessage="1" showErrorMessage="1" errorTitle="Chỉ nhập số" error="Nhập số liệu theo thực tế từ: 0-99" sqref="D13">
      <formula1>0</formula1>
      <formula2>9999999</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workbookViewId="0">
      <selection sqref="A1:C1 C3 A5:H5 D6 A7:I7 F11:F12 G14:G16 A8:C18 A19:A21 B22:L22 A23:A24 M22:M24 A27 B30 E30 G30 J30 B32:B33 C32:L32 C33 E33 G33 I33 K33 L33:L34 D33:D35 F33:F35 H33:H35 J33:J35 B38:B39 C38:N38 C39:K39 M39 C40:D41 F40:J41 N39:N40 L39:L41 A43:I43 B44:K45 A46 A49:J49 B51 C52:L53 B54 B57 C58:L59 B60 A62:J62 A64:Q65 A97:J97 A99:J99"/>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vvhIHNc+xcfrLUfOhPV2ZSs5Jx7fGSPtoSqb0/4tTokxynQ+uH/suEdwXWdA5phull1ZKVaN7NpAII9fwiWRaA==" saltValue="KzIRR0tb0JU+Yc2ybNZjWQ=="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allowBlank="1" showInputMessage="1" showErrorMessage="1" errorTitle="Chỉ nhập số" error="Nhập số liệu theo thực tế từ: 0-99" sqref="D14:D15">
      <formula1>0</formula1>
      <formula2>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whole" allowBlank="1" showInputMessage="1" showErrorMessage="1" errorTitle="Chỉ nhập số" error="Nhập số liệu theo thực tế từ: 0-99" sqref="D13">
      <formula1>0</formula1>
      <formula2>9999999</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tabSelected="1" zoomScaleNormal="100" workbookViewId="0">
      <selection activeCell="H8" sqref="H8"/>
    </sheetView>
  </sheetViews>
  <sheetFormatPr defaultColWidth="0" defaultRowHeight="15.75" zeroHeight="1" x14ac:dyDescent="0.25"/>
  <cols>
    <col min="1" max="1" width="14.625" style="30" customWidth="1"/>
    <col min="2" max="3" width="11.625" style="30" customWidth="1"/>
    <col min="4" max="4" width="13.625" style="30" customWidth="1"/>
    <col min="5" max="8" width="11.625" style="30" customWidth="1"/>
    <col min="9" max="9" width="13.125" style="30" customWidth="1"/>
    <col min="10" max="10" width="11.625" style="30" customWidth="1"/>
    <col min="11" max="11" width="15.125" style="30" customWidth="1"/>
    <col min="12" max="14" width="11" style="30" customWidth="1"/>
    <col min="15" max="15" width="13.375" style="30" customWidth="1"/>
    <col min="16" max="18" width="11" style="30" customWidth="1"/>
    <col min="19" max="16384" width="11" style="30" hidden="1"/>
  </cols>
  <sheetData>
    <row r="1" spans="1:19" x14ac:dyDescent="0.25">
      <c r="A1" s="202" t="str">
        <f>'Huyện-Tổng hợp'!A2:C2</f>
        <v xml:space="preserve">       Mẫu báo cáo TYT xã - X0106</v>
      </c>
      <c r="B1" s="202"/>
      <c r="C1" s="202"/>
      <c r="D1" s="158" t="s">
        <v>0</v>
      </c>
      <c r="E1" s="158"/>
      <c r="F1" s="158"/>
      <c r="G1" s="158"/>
      <c r="H1" s="158"/>
      <c r="R1" s="73"/>
    </row>
    <row r="2" spans="1:19" ht="16.5" thickBot="1" x14ac:dyDescent="0.3">
      <c r="A2" s="1"/>
      <c r="D2" s="158" t="s">
        <v>1</v>
      </c>
      <c r="E2" s="158"/>
      <c r="F2" s="158"/>
      <c r="G2" s="158"/>
      <c r="H2" s="158"/>
      <c r="R2" s="73"/>
    </row>
    <row r="3" spans="1:19" ht="17.25" thickBot="1" x14ac:dyDescent="0.3">
      <c r="A3" s="1" t="s">
        <v>10</v>
      </c>
      <c r="C3" s="75" t="str">
        <f>'Huyện-Tổng hợp'!B3</f>
        <v>Thiệu Hóa</v>
      </c>
      <c r="D3" s="116"/>
      <c r="R3" s="73"/>
    </row>
    <row r="4" spans="1:19" ht="17.25" thickBot="1" x14ac:dyDescent="0.3">
      <c r="A4" s="1" t="s">
        <v>20</v>
      </c>
      <c r="C4" s="43"/>
      <c r="R4" s="73"/>
    </row>
    <row r="5" spans="1:19" ht="42" customHeight="1" thickBot="1" x14ac:dyDescent="0.3">
      <c r="A5" s="209" t="str">
        <f>'Xã Thiệu Toán'!A5</f>
        <v xml:space="preserve">BÁO CÁO HOẠT ĐỘNG 
QUẢN LÝ ĐIỀU TRỊ BỆNH KHÔNG LÂY NHIỄM TẠI TRẠM Y TẾ </v>
      </c>
      <c r="B5" s="209"/>
      <c r="C5" s="209"/>
      <c r="D5" s="209"/>
      <c r="E5" s="209"/>
      <c r="F5" s="209"/>
      <c r="G5" s="209"/>
      <c r="H5" s="209"/>
      <c r="R5" s="79"/>
      <c r="S5" s="79"/>
    </row>
    <row r="6" spans="1:19" ht="17.25" thickBot="1" x14ac:dyDescent="0.3">
      <c r="A6" s="119"/>
      <c r="B6" s="31"/>
      <c r="C6" s="31" t="s">
        <v>23</v>
      </c>
      <c r="D6" s="75">
        <f>'Huyện-Tổng hợp'!D7</f>
        <v>0</v>
      </c>
      <c r="E6" s="31"/>
      <c r="F6" s="31"/>
      <c r="G6" s="31"/>
      <c r="H6" s="31"/>
      <c r="R6" s="81">
        <v>0</v>
      </c>
      <c r="S6" s="79"/>
    </row>
    <row r="7" spans="1:19" ht="16.5" thickBot="1" x14ac:dyDescent="0.3">
      <c r="A7" s="195" t="str">
        <f>'Huyện-Tổng hợp'!A8</f>
        <v>I.              Thông tin chung</v>
      </c>
      <c r="B7" s="195"/>
      <c r="C7" s="195"/>
      <c r="D7" s="195"/>
      <c r="E7" s="195"/>
      <c r="F7" s="195"/>
      <c r="G7" s="195"/>
      <c r="H7" s="195"/>
      <c r="I7" s="195"/>
      <c r="R7" s="81">
        <v>1</v>
      </c>
      <c r="S7" s="79"/>
    </row>
    <row r="8" spans="1:19" ht="17.25" thickBot="1" x14ac:dyDescent="0.3">
      <c r="A8" s="207" t="str">
        <f>'Xã Thiệu Toán'!A8</f>
        <v>Dân số:</v>
      </c>
      <c r="B8" s="207"/>
      <c r="C8" s="208"/>
      <c r="D8" s="54"/>
      <c r="R8" s="79"/>
      <c r="S8" s="79"/>
    </row>
    <row r="9" spans="1:19" ht="18" customHeight="1" thickBot="1" x14ac:dyDescent="0.3">
      <c r="A9" s="207" t="str">
        <f>'Xã Thiệu Toán'!A9</f>
        <v>Số người ≥ 18 tuổi:</v>
      </c>
      <c r="B9" s="207"/>
      <c r="C9" s="208"/>
      <c r="D9" s="54"/>
      <c r="R9" s="79"/>
      <c r="S9" s="79"/>
    </row>
    <row r="10" spans="1:19" ht="16.5" customHeight="1" thickBot="1" x14ac:dyDescent="0.3">
      <c r="A10" s="207" t="str">
        <f>'Xã Thiệu Toán'!A10</f>
        <v>Số người ≥ 40 tuổi:</v>
      </c>
      <c r="B10" s="207"/>
      <c r="C10" s="208"/>
      <c r="D10" s="54"/>
      <c r="R10" s="79"/>
      <c r="S10" s="79"/>
    </row>
    <row r="11" spans="1:19" ht="18" customHeight="1" thickBot="1" x14ac:dyDescent="0.3">
      <c r="A11" s="207" t="str">
        <f>'Xã Thiệu Toán'!A11</f>
        <v>Tổng số thôn bản:</v>
      </c>
      <c r="B11" s="207"/>
      <c r="C11" s="208"/>
      <c r="D11" s="54"/>
      <c r="F11" s="90" t="str">
        <f>'Xã Thiệu Toán'!F11</f>
        <v xml:space="preserve">Số điện thoại </v>
      </c>
      <c r="G11" s="155"/>
      <c r="H11" s="156"/>
      <c r="I11" s="157"/>
      <c r="R11" s="73"/>
    </row>
    <row r="12" spans="1:19" ht="18" customHeight="1" thickBot="1" x14ac:dyDescent="0.3">
      <c r="A12" s="207" t="str">
        <f>'Xã Thiệu Toán'!A12</f>
        <v xml:space="preserve">Số thôn bản có YTTB/CTV </v>
      </c>
      <c r="B12" s="207"/>
      <c r="C12" s="208"/>
      <c r="D12" s="54"/>
      <c r="F12" s="90" t="str">
        <f>'Xã Thiệu Toán'!F12</f>
        <v>Email:</v>
      </c>
      <c r="G12" s="155"/>
      <c r="H12" s="156"/>
      <c r="I12" s="157"/>
      <c r="R12" s="73"/>
    </row>
    <row r="13" spans="1:19" ht="17.25" thickBot="1" x14ac:dyDescent="0.3">
      <c r="A13" s="207" t="str">
        <f>'Xã Thiệu Toán'!A13</f>
        <v>Số YTTB/CTV</v>
      </c>
      <c r="B13" s="207"/>
      <c r="C13" s="208"/>
      <c r="D13" s="54"/>
      <c r="R13" s="73"/>
    </row>
    <row r="14" spans="1:19" ht="17.25" thickBot="1" x14ac:dyDescent="0.3">
      <c r="A14" s="207" t="str">
        <f>'Xã Thiệu Toán'!A14</f>
        <v>Số cán bộ TYT</v>
      </c>
      <c r="B14" s="207"/>
      <c r="C14" s="208"/>
      <c r="D14" s="54"/>
      <c r="F14" s="43"/>
      <c r="G14" s="91" t="str">
        <f>'Xã Thiệu Toán'!G14</f>
        <v>Mầu xanh TYT xã cần nhập thông tin</v>
      </c>
      <c r="H14" s="2"/>
      <c r="I14" s="2"/>
      <c r="R14" s="73"/>
    </row>
    <row r="15" spans="1:19" ht="16.5" customHeight="1" thickBot="1" x14ac:dyDescent="0.3">
      <c r="A15" s="207" t="str">
        <f>'Xã Thiệu Toán'!A15</f>
        <v>Số y, bác sỹ có CCHN</v>
      </c>
      <c r="B15" s="207"/>
      <c r="C15" s="208"/>
      <c r="D15" s="54"/>
      <c r="F15" s="17"/>
      <c r="G15" s="91" t="str">
        <f>'Xã Thiệu Toán'!G15</f>
        <v>Màu Vàng tự động tính không cần nhập</v>
      </c>
      <c r="H15" s="2"/>
      <c r="I15" s="2"/>
      <c r="R15" s="73"/>
    </row>
    <row r="16" spans="1:19" ht="16.5" customHeight="1" thickBot="1" x14ac:dyDescent="0.3">
      <c r="A16" s="207" t="str">
        <f>'Xã Thiệu Toán'!A16</f>
        <v>Có bác sỹ làm việc không (Không=0; Có=1)</v>
      </c>
      <c r="B16" s="207"/>
      <c r="C16" s="208"/>
      <c r="D16" s="54"/>
      <c r="F16" s="82"/>
      <c r="G16" s="91" t="str">
        <f>'Xã Thiệu Toán'!G16</f>
        <v>Màu xám không cần nhập</v>
      </c>
      <c r="R16" s="73"/>
    </row>
    <row r="17" spans="1:18" s="2" customFormat="1" ht="16.5" customHeight="1" thickBot="1" x14ac:dyDescent="0.3">
      <c r="A17" s="203" t="str">
        <f>'Xã Thiệu Toán'!A17</f>
        <v>Sử dụng sổ theo dõi NCD điện tử
 (Không=0; Có=1)</v>
      </c>
      <c r="B17" s="203"/>
      <c r="C17" s="203"/>
      <c r="D17" s="54"/>
      <c r="R17" s="73"/>
    </row>
    <row r="18" spans="1:18" s="2" customFormat="1" ht="16.5" customHeight="1" x14ac:dyDescent="0.25">
      <c r="A18" s="203"/>
      <c r="B18" s="203"/>
      <c r="C18" s="203"/>
      <c r="D18" s="30"/>
      <c r="R18" s="73"/>
    </row>
    <row r="19" spans="1:18" x14ac:dyDescent="0.25">
      <c r="A19" s="120" t="str">
        <f>'Huyện-Tổng hợp'!A19</f>
        <v>II.            Kết quả hoạt động phòng chống bệnh không lây nhiễm</v>
      </c>
      <c r="B19" s="120"/>
      <c r="C19" s="120"/>
      <c r="D19" s="120"/>
      <c r="E19" s="120"/>
      <c r="F19" s="120"/>
      <c r="G19" s="120"/>
      <c r="H19" s="120"/>
      <c r="I19" s="120"/>
      <c r="J19" s="120"/>
      <c r="R19" s="73"/>
    </row>
    <row r="20" spans="1:18" ht="16.5" x14ac:dyDescent="0.25">
      <c r="A20" s="64" t="str">
        <f>'Huyện-Tổng hợp'!A20</f>
        <v>1.    Phát hiện người nguy cơ cao, tiền bệnh, nghi ngờ mắc bệnh, mắc bệnh và số người khám sức khỏe định kỳ</v>
      </c>
      <c r="B20" s="5"/>
      <c r="C20" s="5"/>
      <c r="D20" s="5"/>
      <c r="E20" s="5"/>
      <c r="R20" s="73"/>
    </row>
    <row r="21" spans="1:18" ht="16.5" thickBot="1" x14ac:dyDescent="0.3">
      <c r="A21" s="92" t="str">
        <f>'Xã Thiệu Toán'!A21</f>
        <v>(Lấy số liệu từ sheet «sàng lọc phát hiện» của sổ theo dõi NCD điện tử)</v>
      </c>
      <c r="R21" s="73"/>
    </row>
    <row r="22" spans="1:18" s="118" customFormat="1" ht="126.75" thickBot="1" x14ac:dyDescent="0.3">
      <c r="A22" s="33"/>
      <c r="B22" s="65" t="str">
        <f>'Huyện-Tổng hợp'!B22</f>
        <v>Số người được đo huyết áp</v>
      </c>
      <c r="C22" s="65" t="str">
        <f>'Huyện-Tổng hợp'!C22</f>
        <v>Số người được xác định nghi ngờ THA
(Chỉ số huyết áp ≥140/90)</v>
      </c>
      <c r="D22" s="65" t="str">
        <f>'Huyện-Tổng hợp'!D22</f>
        <v>Số người được sàng lọc nguy cơ ĐTĐ bằng bộ câu hỏi</v>
      </c>
      <c r="E22" s="65" t="str">
        <f>'Huyện-Tổng hợp'!E22</f>
        <v>Số người được phát hiện thừa cân béo phì (BMI≥25 hoặc vòng eo to)</v>
      </c>
      <c r="F22" s="65" t="str">
        <f>'Huyện-Tổng hợp'!F22</f>
        <v>Số người được xác định nguy cơ cao ĐTĐ
(≥ 6 điểm)</v>
      </c>
      <c r="G22" s="65" t="str">
        <f>'Huyện-Tổng hợp'!G22</f>
        <v>Số người được xét nghiệm đường huyết</v>
      </c>
      <c r="H22" s="65" t="str">
        <f>'Huyện-Tổng hợp'!H22</f>
        <v>Số người phát hiện nghi ngờ rối loạn đường huyết
(ĐH mao mạch
≥ 5.6 mmol/L)</v>
      </c>
      <c r="I22" s="65" t="str">
        <f>'Huyện-Tổng hợp'!I22</f>
        <v>Số người được sàng lọc BPTNMT/  hen phế quản</v>
      </c>
      <c r="J22" s="65" t="str">
        <f>'Huyện-Tổng hợp'!J22</f>
        <v>Số người được sàng lọc các bệnh ung thư</v>
      </c>
      <c r="K22" s="65" t="str">
        <f>'Huyện-Tổng hợp'!K22</f>
        <v>Số mắc tai biến mạch máu não
(do tất cả cơ sở y tế chẩn đoán không chỉ riêng TYT)</v>
      </c>
      <c r="L22" s="65" t="str">
        <f>'Huyện-Tổng hợp'!L22</f>
        <v>Số người được khám sức khỏe định kỳ</v>
      </c>
      <c r="M22" s="65" t="str">
        <f>'Huyện-Tổng hợp'!M22</f>
        <v>Tỷ lệ % người được khám sức khỏe định kỳ so với tổng dân số ≥ 18 tuổi(70% dân số)</v>
      </c>
      <c r="R22" s="74"/>
    </row>
    <row r="23" spans="1:18" ht="33.75" thickBot="1" x14ac:dyDescent="0.3">
      <c r="A23" s="93" t="str">
        <f>'Xã Thiệu Toán'!A23</f>
        <v>Số mới 
trong tháng</v>
      </c>
      <c r="B23" s="54"/>
      <c r="C23" s="54"/>
      <c r="D23" s="54"/>
      <c r="E23" s="54"/>
      <c r="F23" s="54"/>
      <c r="G23" s="54"/>
      <c r="H23" s="54"/>
      <c r="I23" s="54"/>
      <c r="J23" s="54"/>
      <c r="K23" s="54"/>
      <c r="L23" s="54"/>
      <c r="M23" s="76" t="e">
        <f>L23/(0.7*$D$8)</f>
        <v>#DIV/0!</v>
      </c>
    </row>
    <row r="24" spans="1:18" ht="33.75" thickBot="1" x14ac:dyDescent="0.3">
      <c r="A24" s="93" t="str">
        <f>'Xã Thiệu Toán'!A24</f>
        <v>Số cộng dồn trong năm</v>
      </c>
      <c r="B24" s="54"/>
      <c r="C24" s="54"/>
      <c r="D24" s="54"/>
      <c r="E24" s="54"/>
      <c r="F24" s="54"/>
      <c r="G24" s="54"/>
      <c r="H24" s="54"/>
      <c r="I24" s="54"/>
      <c r="J24" s="54"/>
      <c r="K24" s="54"/>
      <c r="L24" s="54"/>
      <c r="M24" s="76" t="e">
        <f>L24/(0.7*$D$8)</f>
        <v>#DIV/0!</v>
      </c>
    </row>
    <row r="25" spans="1:18" x14ac:dyDescent="0.25">
      <c r="A25" s="62"/>
    </row>
    <row r="26" spans="1:18" x14ac:dyDescent="0.25">
      <c r="A26" s="62"/>
    </row>
    <row r="27" spans="1:18" ht="16.5" x14ac:dyDescent="0.25">
      <c r="A27" s="64" t="str">
        <f>'Huyện-Tổng hợp'!A61</f>
        <v>2.    Quản lý điều trị người bệnh tăng huyết áp và đái tháo đường tại các trạm y tế</v>
      </c>
    </row>
    <row r="28" spans="1:18" ht="16.5" customHeight="1" x14ac:dyDescent="0.25">
      <c r="A28" s="7" t="s">
        <v>180</v>
      </c>
      <c r="B28" s="7"/>
      <c r="C28" s="7"/>
      <c r="D28" s="7"/>
      <c r="E28" s="7"/>
      <c r="F28" s="7"/>
      <c r="G28" s="7"/>
      <c r="H28" s="7"/>
      <c r="I28" s="42"/>
      <c r="J28" s="36"/>
      <c r="K28" s="36"/>
      <c r="L28" s="36"/>
      <c r="M28" s="36"/>
    </row>
    <row r="29" spans="1:18" ht="16.5" customHeight="1" thickBot="1" x14ac:dyDescent="0.3">
      <c r="A29" s="7"/>
      <c r="B29" s="7"/>
      <c r="C29" s="7"/>
      <c r="D29" s="7"/>
      <c r="E29" s="7"/>
      <c r="F29" s="7"/>
      <c r="G29" s="7"/>
      <c r="H29" s="7"/>
      <c r="I29" s="42"/>
      <c r="J29" s="36"/>
      <c r="K29" s="36"/>
      <c r="L29" s="36"/>
      <c r="M29" s="36"/>
    </row>
    <row r="30" spans="1:18" ht="16.5" customHeight="1" thickBot="1" x14ac:dyDescent="0.3">
      <c r="A30" s="7"/>
      <c r="B30" s="77" t="str">
        <f>'Huyện-Tổng hợp'!B64</f>
        <v xml:space="preserve"> Số BN mắc THA ước tính(12% dân số)</v>
      </c>
      <c r="C30" s="7"/>
      <c r="D30" s="7"/>
      <c r="E30" s="71">
        <f>12%*D8</f>
        <v>0</v>
      </c>
      <c r="F30" s="7"/>
      <c r="G30" s="77" t="str">
        <f>'Huyện-Tổng hợp'!B112</f>
        <v>Số BN mắc ĐTĐ ước tính (2% dân số)</v>
      </c>
      <c r="H30" s="7"/>
      <c r="I30" s="42"/>
      <c r="J30" s="71">
        <f>2%*D8</f>
        <v>0</v>
      </c>
      <c r="K30" s="36"/>
      <c r="L30" s="36"/>
      <c r="M30" s="36"/>
    </row>
    <row r="31" spans="1:18" ht="16.5" customHeight="1" thickBot="1" x14ac:dyDescent="0.3">
      <c r="A31" s="7"/>
      <c r="B31" s="7"/>
      <c r="C31" s="7"/>
      <c r="D31" s="7"/>
      <c r="E31" s="7"/>
      <c r="F31" s="7"/>
      <c r="G31" s="7"/>
      <c r="H31" s="7"/>
      <c r="I31" s="42"/>
      <c r="J31" s="36"/>
      <c r="K31" s="36"/>
      <c r="L31" s="36"/>
      <c r="M31" s="36"/>
    </row>
    <row r="32" spans="1:18" ht="63" customHeight="1" thickBot="1" x14ac:dyDescent="0.3">
      <c r="A32" s="188"/>
      <c r="B32" s="190" t="str">
        <f>'Huyện-Tổng hợp'!B67</f>
        <v>Mới phát hiện trong tháng</v>
      </c>
      <c r="C32" s="186" t="str">
        <f>'Huyện-Tổng hợp'!C67:D67</f>
        <v>Tổng số phát hiện cộng dồn</v>
      </c>
      <c r="D32" s="187"/>
      <c r="E32" s="186" t="str">
        <f>'Huyện-Tổng hợp'!E67:F67</f>
        <v>Tổng số BN đến khám và lấy thuốc cộng dồn</v>
      </c>
      <c r="F32" s="187"/>
      <c r="G32" s="186" t="str">
        <f>'Huyện-Tổng hợp'!G67:H67</f>
        <v>BN đến khám và cấp thuốc  tháng vừa qua</v>
      </c>
      <c r="H32" s="187"/>
      <c r="I32" s="186" t="str">
        <f>'Huyện-Tổng hợp'!I67:J67</f>
        <v>BN đến khám và cấp thuốc trong tháng vừa qua đạt mục tiêu điều trị (chuẩn 2020)</v>
      </c>
      <c r="J32" s="187"/>
      <c r="K32" s="186" t="str">
        <f>'Huyện-Tổng hợp'!K67:L67</f>
        <v>BN đến khám và cấp thuốc trong tháng vừa qua đạt mục tiêu điều trị (chuẩn cũ)</v>
      </c>
      <c r="L32" s="187"/>
    </row>
    <row r="33" spans="1:14" ht="16.5" thickBot="1" x14ac:dyDescent="0.3">
      <c r="A33" s="189"/>
      <c r="B33" s="191"/>
      <c r="C33" s="67" t="str">
        <f>'Huyện-Tổng hợp'!C68</f>
        <v>Số lượng</v>
      </c>
      <c r="D33" s="67" t="str">
        <f>'Huyện-Tổng hợp'!D68</f>
        <v>Tỷ lệ</v>
      </c>
      <c r="E33" s="67" t="str">
        <f>'Huyện-Tổng hợp'!E68</f>
        <v>Số lượng</v>
      </c>
      <c r="F33" s="67" t="str">
        <f>'Huyện-Tổng hợp'!F68</f>
        <v>Tỷ lệ</v>
      </c>
      <c r="G33" s="67" t="str">
        <f>'Huyện-Tổng hợp'!G68</f>
        <v>Số lượng</v>
      </c>
      <c r="H33" s="67" t="str">
        <f>'Huyện-Tổng hợp'!H68</f>
        <v>Tỷ lệ</v>
      </c>
      <c r="I33" s="67" t="str">
        <f>'Huyện-Tổng hợp'!I68</f>
        <v>Số lượng</v>
      </c>
      <c r="J33" s="67" t="str">
        <f>'Huyện-Tổng hợp'!J68</f>
        <v>Tỷ lệ</v>
      </c>
      <c r="K33" s="67" t="str">
        <f>'Huyện-Tổng hợp'!K68</f>
        <v>Số lượng</v>
      </c>
      <c r="L33" s="67" t="str">
        <f>'Huyện-Tổng hợp'!L68</f>
        <v>Tỷ lệ</v>
      </c>
    </row>
    <row r="34" spans="1:14" ht="17.25" thickBot="1" x14ac:dyDescent="0.3">
      <c r="A34" s="70" t="s">
        <v>78</v>
      </c>
      <c r="B34" s="54"/>
      <c r="C34" s="54"/>
      <c r="D34" s="76" t="e">
        <f>C34/E30</f>
        <v>#DIV/0!</v>
      </c>
      <c r="E34" s="54"/>
      <c r="F34" s="76" t="e">
        <f>E34/C34</f>
        <v>#DIV/0!</v>
      </c>
      <c r="G34" s="54"/>
      <c r="H34" s="76" t="e">
        <f>G34/E34</f>
        <v>#DIV/0!</v>
      </c>
      <c r="I34" s="54"/>
      <c r="J34" s="76" t="e">
        <f>I34/G34</f>
        <v>#DIV/0!</v>
      </c>
      <c r="K34" s="54"/>
      <c r="L34" s="76" t="e">
        <f>K34/G34</f>
        <v>#DIV/0!</v>
      </c>
    </row>
    <row r="35" spans="1:14" ht="16.5" customHeight="1" thickBot="1" x14ac:dyDescent="0.3">
      <c r="A35" s="70" t="s">
        <v>77</v>
      </c>
      <c r="B35" s="54"/>
      <c r="C35" s="54"/>
      <c r="D35" s="76" t="e">
        <f>C35/J30</f>
        <v>#DIV/0!</v>
      </c>
      <c r="E35" s="54"/>
      <c r="F35" s="76" t="e">
        <f>E35/C35</f>
        <v>#DIV/0!</v>
      </c>
      <c r="G35" s="54"/>
      <c r="H35" s="76" t="e">
        <f>G35/E35</f>
        <v>#DIV/0!</v>
      </c>
      <c r="I35" s="54"/>
      <c r="J35" s="76" t="e">
        <f>I35/G35</f>
        <v>#DIV/0!</v>
      </c>
      <c r="K35" s="82"/>
      <c r="L35" s="89"/>
    </row>
    <row r="36" spans="1:14" x14ac:dyDescent="0.25">
      <c r="A36" s="37"/>
      <c r="B36" s="37"/>
      <c r="C36" s="37"/>
      <c r="D36" s="38"/>
      <c r="E36" s="37"/>
      <c r="F36" s="37"/>
      <c r="G36" s="37"/>
      <c r="H36" s="37"/>
      <c r="I36" s="37"/>
    </row>
    <row r="37" spans="1:14" ht="17.100000000000001" customHeight="1" thickBot="1" x14ac:dyDescent="0.3">
      <c r="A37" s="7" t="s">
        <v>192</v>
      </c>
      <c r="B37" s="7"/>
      <c r="C37" s="7"/>
      <c r="D37" s="7"/>
      <c r="E37" s="7"/>
      <c r="F37" s="7"/>
      <c r="G37" s="7"/>
      <c r="H37" s="7"/>
      <c r="I37" s="37"/>
    </row>
    <row r="38" spans="1:14" ht="111" customHeight="1" thickBot="1" x14ac:dyDescent="0.3">
      <c r="A38" s="188"/>
      <c r="B38" s="205" t="str">
        <f>'Huyện-Tổng hợp'!B161</f>
        <v>Mới phát hiện trong kỳ báo cáo</v>
      </c>
      <c r="C38" s="184" t="str">
        <f>'Huyện-Tổng hợp'!C161:D161</f>
        <v>Tổng số phát hiện trong kỳ báo cáo (cộng dồn)</v>
      </c>
      <c r="D38" s="185"/>
      <c r="E38" s="184" t="str">
        <f>'Huyện-Tổng hợp'!E161:F161</f>
        <v xml:space="preserve">Tổng số BN đang được quản lý trong kỳ báo cáo </v>
      </c>
      <c r="F38" s="185"/>
      <c r="G38" s="184" t="str">
        <f>'Huyện-Tổng hợp'!G161:H161</f>
        <v xml:space="preserve">BN được khám và cấp thuốc tháng cuối của kỳ báo cáo </v>
      </c>
      <c r="H38" s="185"/>
      <c r="I38" s="184" t="str">
        <f>'Huyện-Tổng hợp'!I161:J161</f>
        <v>BN được quản lý điều trị đạt mục tiêu điều trị tại tháng cuối của kỳ báo cáo 
(chuẩn 2020)</v>
      </c>
      <c r="J38" s="185"/>
      <c r="K38" s="184" t="str">
        <f>'Huyện-Tổng hợp'!K161:L161</f>
        <v>BN được quản lý điều trị đạt mục tiêu điều trị trong quý cuối của kỳ báo cáo 
(chuẩn 2020)</v>
      </c>
      <c r="L38" s="185"/>
      <c r="M38" s="184" t="str">
        <f>'Huyện-Tổng hợp'!M161:N161</f>
        <v>BN được quản lý tại  đạt mục tiêu điều trị trong quý cuối của kỳ báo cáo 
(chuẩn cũ)</v>
      </c>
      <c r="N38" s="185"/>
    </row>
    <row r="39" spans="1:14" ht="16.5" thickBot="1" x14ac:dyDescent="0.3">
      <c r="A39" s="189"/>
      <c r="B39" s="206"/>
      <c r="C39" s="65" t="str">
        <f>'Huyện-Tổng hợp'!C162</f>
        <v>Số lượng</v>
      </c>
      <c r="D39" s="65" t="str">
        <f>'Huyện-Tổng hợp'!D162</f>
        <v>Tỷ lệ</v>
      </c>
      <c r="E39" s="65" t="str">
        <f>'Huyện-Tổng hợp'!E162</f>
        <v>Số lượng</v>
      </c>
      <c r="F39" s="65" t="str">
        <f>'Huyện-Tổng hợp'!F162</f>
        <v>Tỷ lệ</v>
      </c>
      <c r="G39" s="65" t="str">
        <f>'Huyện-Tổng hợp'!G162</f>
        <v>Số lượng</v>
      </c>
      <c r="H39" s="65" t="str">
        <f>'Huyện-Tổng hợp'!H162</f>
        <v>Tỷ lệ</v>
      </c>
      <c r="I39" s="65" t="str">
        <f>'Huyện-Tổng hợp'!I162</f>
        <v>Số lượng</v>
      </c>
      <c r="J39" s="65" t="str">
        <f>'Huyện-Tổng hợp'!J162</f>
        <v>Tỷ lệ</v>
      </c>
      <c r="K39" s="65" t="str">
        <f>'Huyện-Tổng hợp'!K162</f>
        <v>Số lượng</v>
      </c>
      <c r="L39" s="65" t="str">
        <f>'Huyện-Tổng hợp'!L162</f>
        <v>Tỷ lệ</v>
      </c>
      <c r="M39" s="65" t="str">
        <f>'Huyện-Tổng hợp'!M162</f>
        <v>Số lượng</v>
      </c>
      <c r="N39" s="65" t="str">
        <f>'Huyện-Tổng hợp'!N162</f>
        <v>Tỷ lệ</v>
      </c>
    </row>
    <row r="40" spans="1:14" ht="17.25" thickBot="1" x14ac:dyDescent="0.3">
      <c r="A40" s="70" t="s">
        <v>78</v>
      </c>
      <c r="B40" s="54"/>
      <c r="C40" s="127">
        <f>C34</f>
        <v>0</v>
      </c>
      <c r="D40" s="76" t="e">
        <f>D34</f>
        <v>#DIV/0!</v>
      </c>
      <c r="E40" s="54"/>
      <c r="F40" s="76" t="e">
        <f>E40/C40</f>
        <v>#DIV/0!</v>
      </c>
      <c r="G40" s="127">
        <f>G34</f>
        <v>0</v>
      </c>
      <c r="H40" s="76" t="e">
        <f>G40/E40</f>
        <v>#DIV/0!</v>
      </c>
      <c r="I40" s="127">
        <f>I34</f>
        <v>0</v>
      </c>
      <c r="J40" s="76" t="e">
        <f>J34</f>
        <v>#DIV/0!</v>
      </c>
      <c r="K40" s="54"/>
      <c r="L40" s="76" t="e">
        <f>K40/E40</f>
        <v>#DIV/0!</v>
      </c>
      <c r="M40" s="54"/>
      <c r="N40" s="76" t="e">
        <f>M40/E40</f>
        <v>#DIV/0!</v>
      </c>
    </row>
    <row r="41" spans="1:14" ht="17.25" thickBot="1" x14ac:dyDescent="0.3">
      <c r="A41" s="70" t="s">
        <v>77</v>
      </c>
      <c r="B41" s="54"/>
      <c r="C41" s="127">
        <f>C35</f>
        <v>0</v>
      </c>
      <c r="D41" s="76" t="e">
        <f>D35</f>
        <v>#DIV/0!</v>
      </c>
      <c r="E41" s="54"/>
      <c r="F41" s="76" t="e">
        <f>E41/C41</f>
        <v>#DIV/0!</v>
      </c>
      <c r="G41" s="127">
        <f>G35</f>
        <v>0</v>
      </c>
      <c r="H41" s="76" t="e">
        <f>G41/E41</f>
        <v>#DIV/0!</v>
      </c>
      <c r="I41" s="127">
        <f>I35</f>
        <v>0</v>
      </c>
      <c r="J41" s="76" t="e">
        <f>J35</f>
        <v>#DIV/0!</v>
      </c>
      <c r="K41" s="54"/>
      <c r="L41" s="76" t="e">
        <f>K41/E41</f>
        <v>#DIV/0!</v>
      </c>
      <c r="M41" s="82"/>
      <c r="N41" s="89"/>
    </row>
    <row r="42" spans="1:14" x14ac:dyDescent="0.25">
      <c r="A42" s="37"/>
      <c r="B42" s="37"/>
      <c r="C42" s="37"/>
      <c r="D42" s="38"/>
      <c r="E42" s="37"/>
      <c r="F42" s="37"/>
      <c r="I42" s="37"/>
      <c r="J42" s="37"/>
      <c r="K42" s="37"/>
    </row>
    <row r="43" spans="1:14" ht="16.5" thickBot="1" x14ac:dyDescent="0.3">
      <c r="A43" s="196" t="str">
        <f>'Huyện-Tổng hợp'!A249</f>
        <v xml:space="preserve">III.         Tổng hợp cung ứng thuốc tại các TYT </v>
      </c>
      <c r="B43" s="196"/>
      <c r="C43" s="196"/>
      <c r="D43" s="196"/>
      <c r="E43" s="196"/>
      <c r="F43" s="196"/>
      <c r="G43" s="196"/>
      <c r="H43" s="196"/>
      <c r="I43" s="196"/>
    </row>
    <row r="44" spans="1:14" ht="18.75" customHeight="1" thickBot="1" x14ac:dyDescent="0.3">
      <c r="A44" s="188"/>
      <c r="B44" s="197" t="str">
        <f>'Huyện-Tổng hợp'!B251:G251</f>
        <v>Thuốc điều trị THA</v>
      </c>
      <c r="C44" s="198"/>
      <c r="D44" s="198"/>
      <c r="E44" s="198"/>
      <c r="F44" s="198"/>
      <c r="G44" s="199"/>
      <c r="H44" s="197" t="str">
        <f>'Huyện-Tổng hợp'!H251:K251</f>
        <v>Thuốc điều trị ĐTĐ</v>
      </c>
      <c r="I44" s="198"/>
      <c r="J44" s="198"/>
      <c r="K44" s="199"/>
    </row>
    <row r="45" spans="1:14" ht="150.75" customHeight="1" thickBot="1" x14ac:dyDescent="0.3">
      <c r="A45" s="189"/>
      <c r="B45" s="117" t="str">
        <f>'Huyện-Tổng hợp'!B252:B252</f>
        <v>Có thuốc chẹn kênh can xi (bao gồm cả viên kết hợp có thành phần này)</v>
      </c>
      <c r="C45" s="117" t="str">
        <f>'Huyện-Tổng hợp'!C252:C252</f>
        <v>Có thuốc ức chế men chuyển và/hoặc ức chế thụ thể (bao gồm cả viên kết hợp có thành phần này)</v>
      </c>
      <c r="D45" s="117" t="str">
        <f>'Huyện-Tổng hợp'!D252:D252</f>
        <v>Có thuốc lợi tiểu thiazide hoặc tương tự (bao gồm cả viên kết hợp có thành phần này)</v>
      </c>
      <c r="E45" s="117" t="str">
        <f>'Huyện-Tổng hợp'!E252:E252</f>
        <v>Có thuốc kết hợp 2 loại đơn chất trên</v>
      </c>
      <c r="F45" s="117" t="str">
        <f>'Huyện-Tổng hợp'!F252:F252</f>
        <v>Có thuốc kết hợp 3 loại đơn chất trên</v>
      </c>
      <c r="G45" s="117" t="str">
        <f>'Huyện-Tổng hợp'!G252:G252</f>
        <v>Có thực hiện cấp thuốc 28-30 ngày cho phần lớn bệnh nhân THA</v>
      </c>
      <c r="H45" s="117" t="str">
        <f>'Huyện-Tổng hợp'!H252:H252</f>
        <v>Có thuốc Metformin</v>
      </c>
      <c r="I45" s="117" t="str">
        <f>'Huyện-Tổng hợp'!I252:I252</f>
        <v>Có thuốc Gliclazide</v>
      </c>
      <c r="J45" s="117" t="str">
        <f>'Huyện-Tổng hợp'!J252:J252</f>
        <v>Có thuốc kết hợp 2 loại trên</v>
      </c>
      <c r="K45" s="117" t="str">
        <f>'Huyện-Tổng hợp'!K252:K252</f>
        <v>Có thực hiện cấp thuốc 28-30 ngày cho phần lớn bệnh nhân ĐTĐ</v>
      </c>
    </row>
    <row r="46" spans="1:14" ht="29.25" customHeight="1" thickBot="1" x14ac:dyDescent="0.3">
      <c r="A46" s="107" t="str">
        <f>'Xã Thiệu Toán'!A46</f>
        <v>Có = 1
Không có = 0</v>
      </c>
      <c r="B46" s="54"/>
      <c r="C46" s="54"/>
      <c r="D46" s="54"/>
      <c r="E46" s="54"/>
      <c r="F46" s="54"/>
      <c r="G46" s="54"/>
      <c r="H46" s="54"/>
      <c r="I46" s="54"/>
      <c r="J46" s="54"/>
      <c r="K46" s="54"/>
    </row>
    <row r="47" spans="1:14" x14ac:dyDescent="0.25">
      <c r="A47" s="40"/>
    </row>
    <row r="48" spans="1:14" x14ac:dyDescent="0.25">
      <c r="A48" s="62"/>
    </row>
    <row r="49" spans="1:17" x14ac:dyDescent="0.25">
      <c r="A49" s="195" t="str">
        <f>'Huyện-Tổng hợp'!A288</f>
        <v xml:space="preserve">IV. Quản lý điều trị các bệnh khác </v>
      </c>
      <c r="B49" s="195"/>
      <c r="C49" s="195"/>
      <c r="D49" s="195"/>
      <c r="E49" s="195"/>
      <c r="F49" s="195"/>
      <c r="G49" s="195"/>
      <c r="H49" s="195"/>
      <c r="I49" s="195" t="s">
        <v>17</v>
      </c>
      <c r="J49" s="195"/>
      <c r="N49" s="40"/>
    </row>
    <row r="50" spans="1:17" x14ac:dyDescent="0.25"/>
    <row r="51" spans="1:17" ht="17.25" thickBot="1" x14ac:dyDescent="0.3">
      <c r="B51" s="66" t="str">
        <f>'Huyện-Tổng hợp'!A289</f>
        <v>a. Quản lý điều trị Tâm thần phân liệt và Động kinh</v>
      </c>
      <c r="C51" s="41"/>
      <c r="D51" s="41"/>
      <c r="E51" s="41"/>
      <c r="F51" s="41"/>
      <c r="G51" s="41"/>
      <c r="H51" s="41"/>
      <c r="I51" s="41"/>
      <c r="J51" s="41"/>
    </row>
    <row r="52" spans="1:17" ht="17.25" customHeight="1" thickBot="1" x14ac:dyDescent="0.3">
      <c r="B52" s="129"/>
      <c r="C52" s="192" t="str">
        <f>'Huyện-Tổng hợp'!C290:G290</f>
        <v>Tâm thần phân liệt</v>
      </c>
      <c r="D52" s="193"/>
      <c r="E52" s="193"/>
      <c r="F52" s="193"/>
      <c r="G52" s="193"/>
      <c r="H52" s="192" t="str">
        <f>'Huyện-Tổng hợp'!H290:L290</f>
        <v>Động kinh</v>
      </c>
      <c r="I52" s="193"/>
      <c r="J52" s="193"/>
      <c r="K52" s="193"/>
      <c r="L52" s="194"/>
    </row>
    <row r="53" spans="1:17" ht="114.75" customHeight="1" thickBot="1" x14ac:dyDescent="0.3">
      <c r="B53" s="139"/>
      <c r="C53" s="67" t="str">
        <f>'Huyện-Tổng hợp'!C291</f>
        <v>Tổng số phát hiện</v>
      </c>
      <c r="D53" s="67" t="str">
        <f>'Huyện-Tổng hợp'!D291</f>
        <v>Mới phát hiện trong kỳ báo cáo</v>
      </c>
      <c r="E53" s="67" t="str">
        <f>'Huyện-Tổng hợp'!E291</f>
        <v>Tổng số BN đang được quản lý</v>
      </c>
      <c r="F53" s="67" t="str">
        <f>'Huyện-Tổng hợp'!F291</f>
        <v>Số BN được khám và cấp thuốc trong tháng vừa qua trong số BN được quản lý</v>
      </c>
      <c r="G53" s="67" t="str">
        <f>'Huyện-Tổng hợp'!G291</f>
        <v>Số BN điều trị đạt hiệu quả trong số BN được quản lý</v>
      </c>
      <c r="H53" s="67" t="str">
        <f>'Huyện-Tổng hợp'!H291</f>
        <v>Tổng số phát hiện</v>
      </c>
      <c r="I53" s="67" t="str">
        <f>'Huyện-Tổng hợp'!I291</f>
        <v>Mới phát hiện trong kỳ báo cáo</v>
      </c>
      <c r="J53" s="67" t="str">
        <f>'Huyện-Tổng hợp'!J291</f>
        <v>Tổng số BN đang được quản lý</v>
      </c>
      <c r="K53" s="67" t="str">
        <f>'Huyện-Tổng hợp'!K291</f>
        <v>Số BN được khám và cấp thuốc trong tháng vừa qua trong số BN được quản lý</v>
      </c>
      <c r="L53" s="67" t="str">
        <f>'Huyện-Tổng hợp'!L291</f>
        <v>Số BN điều trị đạt hiệu quả trong số BN được quản lý</v>
      </c>
      <c r="M53" s="45"/>
      <c r="N53" s="45"/>
    </row>
    <row r="54" spans="1:17" ht="17.25" thickBot="1" x14ac:dyDescent="0.3">
      <c r="B54" s="108" t="str">
        <f>'Xã Thiệu Toán'!B54</f>
        <v>Kết quả</v>
      </c>
      <c r="C54" s="54"/>
      <c r="D54" s="54"/>
      <c r="E54" s="54"/>
      <c r="F54" s="54"/>
      <c r="G54" s="54"/>
      <c r="H54" s="54"/>
      <c r="I54" s="54"/>
      <c r="J54" s="54"/>
      <c r="K54" s="54"/>
      <c r="L54" s="54"/>
    </row>
    <row r="55" spans="1:17" x14ac:dyDescent="0.25"/>
    <row r="56" spans="1:17" x14ac:dyDescent="0.25">
      <c r="B56" s="47"/>
      <c r="C56" s="69"/>
      <c r="D56" s="69"/>
      <c r="E56" s="69"/>
      <c r="F56" s="69"/>
      <c r="G56" s="36"/>
      <c r="H56" s="36"/>
      <c r="I56" s="36"/>
      <c r="J56" s="36"/>
    </row>
    <row r="57" spans="1:17" ht="17.25" thickBot="1" x14ac:dyDescent="0.3">
      <c r="B57" s="68" t="str">
        <f>'Huyện-Tổng hợp'!A334</f>
        <v xml:space="preserve">b. Quản lý điều trị Bệnh phổi mạn tính (COPD và Hen) và BKLN khác </v>
      </c>
      <c r="C57" s="63"/>
      <c r="D57" s="63"/>
      <c r="E57" s="63"/>
      <c r="F57" s="63"/>
      <c r="G57" s="63"/>
      <c r="H57" s="63"/>
      <c r="I57" s="63"/>
      <c r="J57" s="63"/>
      <c r="K57" s="36"/>
    </row>
    <row r="58" spans="1:17" ht="17.25" thickBot="1" x14ac:dyDescent="0.3">
      <c r="B58" s="129"/>
      <c r="C58" s="192" t="str">
        <f>'Huyện-Tổng hợp'!C336:G336</f>
        <v>Bệnh phổi mạn tính (COPD/Hen)</v>
      </c>
      <c r="D58" s="193"/>
      <c r="E58" s="193"/>
      <c r="F58" s="193"/>
      <c r="G58" s="193"/>
      <c r="H58" s="192" t="str">
        <f>'Huyện-Tổng hợp'!H336:L336</f>
        <v>Bệnh KLN khác</v>
      </c>
      <c r="I58" s="193"/>
      <c r="J58" s="193"/>
      <c r="K58" s="193"/>
      <c r="L58" s="194"/>
    </row>
    <row r="59" spans="1:17" ht="114.75" customHeight="1" thickBot="1" x14ac:dyDescent="0.3">
      <c r="B59" s="139"/>
      <c r="C59" s="67" t="str">
        <f>'Huyện-Tổng hợp'!C337</f>
        <v>Tổng số phát hiện</v>
      </c>
      <c r="D59" s="67" t="str">
        <f>'Huyện-Tổng hợp'!D337</f>
        <v>Mới phát hiện trong kỳ báo cáo</v>
      </c>
      <c r="E59" s="67" t="str">
        <f>'Huyện-Tổng hợp'!E337</f>
        <v>Tổng số BN đang được quản lý</v>
      </c>
      <c r="F59" s="67" t="str">
        <f>'Huyện-Tổng hợp'!F337</f>
        <v>Số BN được khám và cấp thuốc trong tháng vừa qua trong số BN được quản lý</v>
      </c>
      <c r="G59" s="67" t="str">
        <f>'Huyện-Tổng hợp'!G337</f>
        <v>Số BN điều trị đạt hiệu quả trong số BN được quản lý</v>
      </c>
      <c r="H59" s="67" t="str">
        <f>'Huyện-Tổng hợp'!H337</f>
        <v>Tổng số phát hiện</v>
      </c>
      <c r="I59" s="67" t="str">
        <f>'Huyện-Tổng hợp'!I337</f>
        <v>Mới phát hiện trong kỳ báo cáo</v>
      </c>
      <c r="J59" s="67" t="str">
        <f>'Huyện-Tổng hợp'!J337</f>
        <v>Tổng số BN đang được quản lý</v>
      </c>
      <c r="K59" s="67" t="str">
        <f>'Huyện-Tổng hợp'!K337</f>
        <v>Số BN được khám và cấp thuốc trong tháng vừa qua trong số BN được quản lý</v>
      </c>
      <c r="L59" s="67" t="str">
        <f>'Huyện-Tổng hợp'!L337</f>
        <v>Số BN điều trị đạt hiệu quả trong số BN được quản lý</v>
      </c>
    </row>
    <row r="60" spans="1:17" ht="17.25" thickBot="1" x14ac:dyDescent="0.3">
      <c r="B60" s="108" t="str">
        <f>'Xã Thiệu Toán'!B60</f>
        <v>Kết quả</v>
      </c>
      <c r="C60" s="54"/>
      <c r="D60" s="54"/>
      <c r="E60" s="54"/>
      <c r="F60" s="54"/>
      <c r="G60" s="54"/>
      <c r="H60" s="54"/>
      <c r="I60" s="54"/>
      <c r="J60" s="54"/>
      <c r="K60" s="54"/>
      <c r="L60" s="54"/>
    </row>
    <row r="61" spans="1:17" x14ac:dyDescent="0.25"/>
    <row r="62" spans="1:17" x14ac:dyDescent="0.25">
      <c r="A62" s="195" t="str">
        <f>'Huyện-Tổng hợp'!A379</f>
        <v xml:space="preserve">V. Báo cáo nguyên nhân tử vong </v>
      </c>
      <c r="B62" s="195"/>
      <c r="C62" s="195"/>
      <c r="D62" s="195"/>
      <c r="E62" s="195"/>
      <c r="F62" s="195"/>
      <c r="G62" s="195"/>
      <c r="H62" s="195"/>
      <c r="I62" s="195"/>
      <c r="J62" s="195"/>
    </row>
    <row r="63" spans="1:17" ht="16.5" thickBot="1" x14ac:dyDescent="0.3"/>
    <row r="64" spans="1:17" ht="67.5" customHeight="1" thickBot="1" x14ac:dyDescent="0.3">
      <c r="A64" s="180" t="str">
        <f>'Xã Thiệu Toán'!A64</f>
        <v>TT</v>
      </c>
      <c r="B64" s="174" t="str">
        <f>'Xã Thiệu Toán'!B64</f>
        <v>Ngày, tháng ghi sổ</v>
      </c>
      <c r="C64" s="176" t="str">
        <f>'Xã Thiệu Toán'!C64</f>
        <v>Họ và tên</v>
      </c>
      <c r="D64" s="177"/>
      <c r="E64" s="182" t="str">
        <f>'Xã Thiệu Toán'!E64</f>
        <v>Tuổi</v>
      </c>
      <c r="F64" s="183"/>
      <c r="G64" s="174" t="str">
        <f>'Xã Thiệu Toán'!G64</f>
        <v>Địa chỉ</v>
      </c>
      <c r="H64" s="174" t="str">
        <f>'Xã Thiệu Toán'!H64</f>
        <v>Nghề nghiệp</v>
      </c>
      <c r="I64" s="174" t="str">
        <f>'Xã Thiệu Toán'!I64</f>
        <v>Dân tộc</v>
      </c>
      <c r="J64" s="174" t="str">
        <f>'Xã Thiệu Toán'!J64</f>
        <v>Ngày tháng tử vong</v>
      </c>
      <c r="K64" s="174" t="str">
        <f>'Xã Thiệu Toán'!K64</f>
        <v>Nơi Tử vong</v>
      </c>
      <c r="L64" s="176" t="str">
        <f>'Xã Thiệu Toán'!L64</f>
        <v>Nguyên nhân chính gây tử vong</v>
      </c>
      <c r="M64" s="177"/>
      <c r="N64" s="174" t="str">
        <f>'Xã Thiệu Toán'!N64</f>
        <v>Mã VN</v>
      </c>
      <c r="O64" s="174" t="str">
        <f>'Xã Thiệu Toán'!O64</f>
        <v>Đã khám/điều trị tại CSYT trong vòng 30 ngày trước khi tử vong</v>
      </c>
      <c r="P64" s="174" t="str">
        <f>'Xã Thiệu Toán'!P64</f>
        <v>Được CBYT chăm sóc khi tử vong</v>
      </c>
      <c r="Q64" s="174" t="str">
        <f>'Xã Thiệu Toán'!Q64</f>
        <v>Được cấp giấy báo tử</v>
      </c>
    </row>
    <row r="65" spans="1:17" ht="16.5" thickBot="1" x14ac:dyDescent="0.3">
      <c r="A65" s="181"/>
      <c r="B65" s="175"/>
      <c r="C65" s="178"/>
      <c r="D65" s="179"/>
      <c r="E65" s="121" t="str">
        <f>'Xã Thiệu Toán'!E65</f>
        <v>Nam</v>
      </c>
      <c r="F65" s="121" t="str">
        <f>'Xã Thiệu Toán'!F65</f>
        <v>Nữ</v>
      </c>
      <c r="G65" s="175"/>
      <c r="H65" s="175"/>
      <c r="I65" s="175"/>
      <c r="J65" s="175"/>
      <c r="K65" s="175"/>
      <c r="L65" s="178"/>
      <c r="M65" s="179"/>
      <c r="N65" s="175"/>
      <c r="O65" s="175"/>
      <c r="P65" s="175"/>
      <c r="Q65" s="175"/>
    </row>
    <row r="66" spans="1:17" ht="17.25" thickBot="1" x14ac:dyDescent="0.3">
      <c r="A66" s="114">
        <v>1</v>
      </c>
      <c r="B66" s="54"/>
      <c r="C66" s="155"/>
      <c r="D66" s="157"/>
      <c r="E66" s="54"/>
      <c r="F66" s="54"/>
      <c r="G66" s="54"/>
      <c r="H66" s="54"/>
      <c r="I66" s="54"/>
      <c r="J66" s="54"/>
      <c r="K66" s="54"/>
      <c r="L66" s="155"/>
      <c r="M66" s="157"/>
      <c r="N66" s="54"/>
      <c r="O66" s="54"/>
      <c r="P66" s="54"/>
      <c r="Q66" s="54"/>
    </row>
    <row r="67" spans="1:17" ht="17.25" thickBot="1" x14ac:dyDescent="0.3">
      <c r="A67" s="114">
        <v>2</v>
      </c>
      <c r="B67" s="54"/>
      <c r="C67" s="155"/>
      <c r="D67" s="157"/>
      <c r="E67" s="54"/>
      <c r="F67" s="54"/>
      <c r="G67" s="54"/>
      <c r="H67" s="54"/>
      <c r="I67" s="54"/>
      <c r="J67" s="54"/>
      <c r="K67" s="54"/>
      <c r="L67" s="155"/>
      <c r="M67" s="157"/>
      <c r="N67" s="54"/>
      <c r="O67" s="54"/>
      <c r="P67" s="54"/>
      <c r="Q67" s="54"/>
    </row>
    <row r="68" spans="1:17" ht="17.25" thickBot="1" x14ac:dyDescent="0.3">
      <c r="A68" s="114">
        <v>3</v>
      </c>
      <c r="B68" s="54"/>
      <c r="C68" s="155"/>
      <c r="D68" s="157"/>
      <c r="E68" s="54"/>
      <c r="F68" s="54"/>
      <c r="G68" s="54"/>
      <c r="H68" s="54"/>
      <c r="I68" s="54"/>
      <c r="J68" s="54"/>
      <c r="K68" s="54"/>
      <c r="L68" s="155"/>
      <c r="M68" s="157"/>
      <c r="N68" s="54"/>
      <c r="O68" s="54"/>
      <c r="P68" s="54"/>
      <c r="Q68" s="54"/>
    </row>
    <row r="69" spans="1:17" ht="17.25" thickBot="1" x14ac:dyDescent="0.3">
      <c r="A69" s="114">
        <v>4</v>
      </c>
      <c r="B69" s="54"/>
      <c r="C69" s="155"/>
      <c r="D69" s="157"/>
      <c r="E69" s="54"/>
      <c r="F69" s="54"/>
      <c r="G69" s="54"/>
      <c r="H69" s="54"/>
      <c r="I69" s="54"/>
      <c r="J69" s="54"/>
      <c r="K69" s="54"/>
      <c r="L69" s="155"/>
      <c r="M69" s="157"/>
      <c r="N69" s="54"/>
      <c r="O69" s="54"/>
      <c r="P69" s="54"/>
      <c r="Q69" s="54"/>
    </row>
    <row r="70" spans="1:17" ht="17.25" thickBot="1" x14ac:dyDescent="0.3">
      <c r="A70" s="114">
        <v>5</v>
      </c>
      <c r="B70" s="54"/>
      <c r="C70" s="155"/>
      <c r="D70" s="157"/>
      <c r="E70" s="54"/>
      <c r="F70" s="54"/>
      <c r="G70" s="54"/>
      <c r="H70" s="54"/>
      <c r="I70" s="54"/>
      <c r="J70" s="54"/>
      <c r="K70" s="54"/>
      <c r="L70" s="155"/>
      <c r="M70" s="157"/>
      <c r="N70" s="54"/>
      <c r="O70" s="54"/>
      <c r="P70" s="54"/>
      <c r="Q70" s="54"/>
    </row>
    <row r="71" spans="1:17" ht="17.25" thickBot="1" x14ac:dyDescent="0.3">
      <c r="A71" s="114">
        <v>6</v>
      </c>
      <c r="B71" s="54"/>
      <c r="C71" s="155"/>
      <c r="D71" s="157"/>
      <c r="E71" s="54"/>
      <c r="F71" s="54"/>
      <c r="G71" s="54"/>
      <c r="H71" s="54"/>
      <c r="I71" s="54"/>
      <c r="J71" s="54"/>
      <c r="K71" s="54"/>
      <c r="L71" s="155"/>
      <c r="M71" s="157"/>
      <c r="N71" s="54"/>
      <c r="O71" s="54"/>
      <c r="P71" s="54"/>
      <c r="Q71" s="54"/>
    </row>
    <row r="72" spans="1:17" ht="17.25" thickBot="1" x14ac:dyDescent="0.3">
      <c r="A72" s="114">
        <v>7</v>
      </c>
      <c r="B72" s="54"/>
      <c r="C72" s="155"/>
      <c r="D72" s="157"/>
      <c r="E72" s="54"/>
      <c r="F72" s="54"/>
      <c r="G72" s="54"/>
      <c r="H72" s="54"/>
      <c r="I72" s="54"/>
      <c r="J72" s="54"/>
      <c r="K72" s="54"/>
      <c r="L72" s="155"/>
      <c r="M72" s="157"/>
      <c r="N72" s="54"/>
      <c r="O72" s="54"/>
      <c r="P72" s="54"/>
      <c r="Q72" s="54"/>
    </row>
    <row r="73" spans="1:17" ht="17.25" thickBot="1" x14ac:dyDescent="0.3">
      <c r="A73" s="114">
        <v>8</v>
      </c>
      <c r="B73" s="54"/>
      <c r="C73" s="155"/>
      <c r="D73" s="157"/>
      <c r="E73" s="54"/>
      <c r="F73" s="54"/>
      <c r="G73" s="54"/>
      <c r="H73" s="54"/>
      <c r="I73" s="54"/>
      <c r="J73" s="54"/>
      <c r="K73" s="54"/>
      <c r="L73" s="155"/>
      <c r="M73" s="157"/>
      <c r="N73" s="54"/>
      <c r="O73" s="54"/>
      <c r="P73" s="54"/>
      <c r="Q73" s="54"/>
    </row>
    <row r="74" spans="1:17" ht="17.25" thickBot="1" x14ac:dyDescent="0.3">
      <c r="A74" s="114">
        <v>9</v>
      </c>
      <c r="B74" s="54"/>
      <c r="C74" s="155"/>
      <c r="D74" s="157"/>
      <c r="E74" s="54"/>
      <c r="F74" s="54"/>
      <c r="G74" s="54"/>
      <c r="H74" s="54"/>
      <c r="I74" s="54"/>
      <c r="J74" s="54"/>
      <c r="K74" s="54"/>
      <c r="L74" s="155"/>
      <c r="M74" s="157"/>
      <c r="N74" s="54"/>
      <c r="O74" s="54"/>
      <c r="P74" s="54"/>
      <c r="Q74" s="54"/>
    </row>
    <row r="75" spans="1:17" ht="17.25" thickBot="1" x14ac:dyDescent="0.3">
      <c r="A75" s="114">
        <v>10</v>
      </c>
      <c r="B75" s="54"/>
      <c r="C75" s="155"/>
      <c r="D75" s="157"/>
      <c r="E75" s="54"/>
      <c r="F75" s="54"/>
      <c r="G75" s="54"/>
      <c r="H75" s="54"/>
      <c r="I75" s="54"/>
      <c r="J75" s="54"/>
      <c r="K75" s="54"/>
      <c r="L75" s="155"/>
      <c r="M75" s="157"/>
      <c r="N75" s="54"/>
      <c r="O75" s="54"/>
      <c r="P75" s="54"/>
      <c r="Q75" s="54"/>
    </row>
    <row r="76" spans="1:17" ht="17.25" thickBot="1" x14ac:dyDescent="0.3">
      <c r="A76" s="114">
        <v>11</v>
      </c>
      <c r="B76" s="54"/>
      <c r="C76" s="155"/>
      <c r="D76" s="157"/>
      <c r="E76" s="54"/>
      <c r="F76" s="54"/>
      <c r="G76" s="54"/>
      <c r="H76" s="54"/>
      <c r="I76" s="54"/>
      <c r="J76" s="54"/>
      <c r="K76" s="54"/>
      <c r="L76" s="155"/>
      <c r="M76" s="157"/>
      <c r="N76" s="54"/>
      <c r="O76" s="54"/>
      <c r="P76" s="54"/>
      <c r="Q76" s="54"/>
    </row>
    <row r="77" spans="1:17" ht="17.25" thickBot="1" x14ac:dyDescent="0.3">
      <c r="A77" s="114">
        <v>12</v>
      </c>
      <c r="B77" s="54"/>
      <c r="C77" s="155"/>
      <c r="D77" s="157"/>
      <c r="E77" s="54"/>
      <c r="F77" s="54"/>
      <c r="G77" s="54"/>
      <c r="H77" s="54"/>
      <c r="I77" s="54"/>
      <c r="J77" s="54"/>
      <c r="K77" s="54"/>
      <c r="L77" s="155"/>
      <c r="M77" s="157"/>
      <c r="N77" s="54"/>
      <c r="O77" s="54"/>
      <c r="P77" s="54"/>
      <c r="Q77" s="54"/>
    </row>
    <row r="78" spans="1:17" ht="17.25" thickBot="1" x14ac:dyDescent="0.3">
      <c r="A78" s="114">
        <v>13</v>
      </c>
      <c r="B78" s="54"/>
      <c r="C78" s="155"/>
      <c r="D78" s="157"/>
      <c r="E78" s="54"/>
      <c r="F78" s="54"/>
      <c r="G78" s="54"/>
      <c r="H78" s="54"/>
      <c r="I78" s="54"/>
      <c r="J78" s="54"/>
      <c r="K78" s="54"/>
      <c r="L78" s="155"/>
      <c r="M78" s="157"/>
      <c r="N78" s="54"/>
      <c r="O78" s="54"/>
      <c r="P78" s="54"/>
      <c r="Q78" s="54"/>
    </row>
    <row r="79" spans="1:17" ht="17.25" thickBot="1" x14ac:dyDescent="0.3">
      <c r="A79" s="114">
        <v>14</v>
      </c>
      <c r="B79" s="54"/>
      <c r="C79" s="155"/>
      <c r="D79" s="157"/>
      <c r="E79" s="54"/>
      <c r="F79" s="54"/>
      <c r="G79" s="54"/>
      <c r="H79" s="54"/>
      <c r="I79" s="54"/>
      <c r="J79" s="54"/>
      <c r="K79" s="54"/>
      <c r="L79" s="155"/>
      <c r="M79" s="157"/>
      <c r="N79" s="54"/>
      <c r="O79" s="54"/>
      <c r="P79" s="54"/>
      <c r="Q79" s="54"/>
    </row>
    <row r="80" spans="1:17" ht="17.25" thickBot="1" x14ac:dyDescent="0.3">
      <c r="A80" s="114">
        <v>15</v>
      </c>
      <c r="B80" s="54"/>
      <c r="C80" s="155"/>
      <c r="D80" s="157"/>
      <c r="E80" s="54"/>
      <c r="F80" s="54"/>
      <c r="G80" s="54"/>
      <c r="H80" s="54"/>
      <c r="I80" s="54"/>
      <c r="J80" s="54"/>
      <c r="K80" s="54"/>
      <c r="L80" s="155"/>
      <c r="M80" s="157"/>
      <c r="N80" s="54"/>
      <c r="O80" s="54"/>
      <c r="P80" s="54"/>
      <c r="Q80" s="54"/>
    </row>
    <row r="81" spans="1:17" ht="17.25" thickBot="1" x14ac:dyDescent="0.3">
      <c r="A81" s="114">
        <v>16</v>
      </c>
      <c r="B81" s="54"/>
      <c r="C81" s="155"/>
      <c r="D81" s="157"/>
      <c r="E81" s="54"/>
      <c r="F81" s="54"/>
      <c r="G81" s="54"/>
      <c r="H81" s="54"/>
      <c r="I81" s="54"/>
      <c r="J81" s="54"/>
      <c r="K81" s="54"/>
      <c r="L81" s="155"/>
      <c r="M81" s="157"/>
      <c r="N81" s="54"/>
      <c r="O81" s="54"/>
      <c r="P81" s="54"/>
      <c r="Q81" s="54"/>
    </row>
    <row r="82" spans="1:17" ht="17.25" thickBot="1" x14ac:dyDescent="0.3">
      <c r="A82" s="114">
        <v>17</v>
      </c>
      <c r="B82" s="54"/>
      <c r="C82" s="155"/>
      <c r="D82" s="157"/>
      <c r="E82" s="54"/>
      <c r="F82" s="54"/>
      <c r="G82" s="54"/>
      <c r="H82" s="54"/>
      <c r="I82" s="54"/>
      <c r="J82" s="54"/>
      <c r="K82" s="54"/>
      <c r="L82" s="155"/>
      <c r="M82" s="157"/>
      <c r="N82" s="54"/>
      <c r="O82" s="54"/>
      <c r="P82" s="54"/>
      <c r="Q82" s="54"/>
    </row>
    <row r="83" spans="1:17" ht="17.25" thickBot="1" x14ac:dyDescent="0.3">
      <c r="A83" s="114">
        <v>18</v>
      </c>
      <c r="B83" s="54"/>
      <c r="C83" s="155"/>
      <c r="D83" s="157"/>
      <c r="E83" s="54"/>
      <c r="F83" s="54"/>
      <c r="G83" s="54"/>
      <c r="H83" s="54"/>
      <c r="I83" s="54"/>
      <c r="J83" s="54"/>
      <c r="K83" s="54"/>
      <c r="L83" s="155"/>
      <c r="M83" s="157"/>
      <c r="N83" s="54"/>
      <c r="O83" s="54"/>
      <c r="P83" s="54"/>
      <c r="Q83" s="54"/>
    </row>
    <row r="84" spans="1:17" ht="17.25" thickBot="1" x14ac:dyDescent="0.3">
      <c r="A84" s="114">
        <v>19</v>
      </c>
      <c r="B84" s="54"/>
      <c r="C84" s="155"/>
      <c r="D84" s="157"/>
      <c r="E84" s="54"/>
      <c r="F84" s="54"/>
      <c r="G84" s="54"/>
      <c r="H84" s="54"/>
      <c r="I84" s="54"/>
      <c r="J84" s="54"/>
      <c r="K84" s="54"/>
      <c r="L84" s="155"/>
      <c r="M84" s="157"/>
      <c r="N84" s="54"/>
      <c r="O84" s="54"/>
      <c r="P84" s="54"/>
      <c r="Q84" s="54"/>
    </row>
    <row r="85" spans="1:17" ht="17.25" thickBot="1" x14ac:dyDescent="0.3">
      <c r="A85" s="114">
        <v>20</v>
      </c>
      <c r="B85" s="54"/>
      <c r="C85" s="155"/>
      <c r="D85" s="157"/>
      <c r="E85" s="54"/>
      <c r="F85" s="54"/>
      <c r="G85" s="54"/>
      <c r="H85" s="54"/>
      <c r="I85" s="54"/>
      <c r="J85" s="54"/>
      <c r="K85" s="54"/>
      <c r="L85" s="155"/>
      <c r="M85" s="157"/>
      <c r="N85" s="54"/>
      <c r="O85" s="54"/>
      <c r="P85" s="54"/>
      <c r="Q85" s="54"/>
    </row>
    <row r="86" spans="1:17" ht="17.25" thickBot="1" x14ac:dyDescent="0.3">
      <c r="A86" s="114">
        <v>21</v>
      </c>
      <c r="B86" s="54"/>
      <c r="C86" s="155"/>
      <c r="D86" s="157"/>
      <c r="E86" s="54"/>
      <c r="F86" s="54"/>
      <c r="G86" s="54"/>
      <c r="H86" s="54"/>
      <c r="I86" s="54"/>
      <c r="J86" s="54"/>
      <c r="K86" s="54"/>
      <c r="L86" s="155"/>
      <c r="M86" s="157"/>
      <c r="N86" s="54"/>
      <c r="O86" s="54"/>
      <c r="P86" s="54"/>
      <c r="Q86" s="54"/>
    </row>
    <row r="87" spans="1:17" ht="17.25" thickBot="1" x14ac:dyDescent="0.3">
      <c r="A87" s="114">
        <v>22</v>
      </c>
      <c r="B87" s="54"/>
      <c r="C87" s="155"/>
      <c r="D87" s="157"/>
      <c r="E87" s="54"/>
      <c r="F87" s="54"/>
      <c r="G87" s="54"/>
      <c r="H87" s="54"/>
      <c r="I87" s="54"/>
      <c r="J87" s="54"/>
      <c r="K87" s="54"/>
      <c r="L87" s="155"/>
      <c r="M87" s="157"/>
      <c r="N87" s="54"/>
      <c r="O87" s="54"/>
      <c r="P87" s="54"/>
      <c r="Q87" s="54"/>
    </row>
    <row r="88" spans="1:17" ht="17.25" thickBot="1" x14ac:dyDescent="0.3">
      <c r="A88" s="114">
        <v>23</v>
      </c>
      <c r="B88" s="54"/>
      <c r="C88" s="155"/>
      <c r="D88" s="157"/>
      <c r="E88" s="54"/>
      <c r="F88" s="54"/>
      <c r="G88" s="54"/>
      <c r="H88" s="54"/>
      <c r="I88" s="54"/>
      <c r="J88" s="54"/>
      <c r="K88" s="54"/>
      <c r="L88" s="155"/>
      <c r="M88" s="157"/>
      <c r="N88" s="54"/>
      <c r="O88" s="54"/>
      <c r="P88" s="54"/>
      <c r="Q88" s="54"/>
    </row>
    <row r="89" spans="1:17" ht="17.25" thickBot="1" x14ac:dyDescent="0.3">
      <c r="A89" s="114">
        <v>24</v>
      </c>
      <c r="B89" s="54"/>
      <c r="C89" s="155"/>
      <c r="D89" s="157"/>
      <c r="E89" s="54"/>
      <c r="F89" s="54"/>
      <c r="G89" s="54"/>
      <c r="H89" s="54"/>
      <c r="I89" s="54"/>
      <c r="J89" s="54"/>
      <c r="K89" s="54"/>
      <c r="L89" s="155"/>
      <c r="M89" s="157"/>
      <c r="N89" s="54"/>
      <c r="O89" s="54"/>
      <c r="P89" s="54"/>
      <c r="Q89" s="54"/>
    </row>
    <row r="90" spans="1:17" ht="17.25" thickBot="1" x14ac:dyDescent="0.3">
      <c r="A90" s="114">
        <v>25</v>
      </c>
      <c r="B90" s="54"/>
      <c r="C90" s="155"/>
      <c r="D90" s="157"/>
      <c r="E90" s="54"/>
      <c r="F90" s="54"/>
      <c r="G90" s="54"/>
      <c r="H90" s="54"/>
      <c r="I90" s="54"/>
      <c r="J90" s="54"/>
      <c r="K90" s="54"/>
      <c r="L90" s="155"/>
      <c r="M90" s="157"/>
      <c r="N90" s="54"/>
      <c r="O90" s="54"/>
      <c r="P90" s="54"/>
      <c r="Q90" s="54"/>
    </row>
    <row r="91" spans="1:17" ht="17.25" thickBot="1" x14ac:dyDescent="0.3">
      <c r="A91" s="114">
        <v>26</v>
      </c>
      <c r="B91" s="54"/>
      <c r="C91" s="155"/>
      <c r="D91" s="157"/>
      <c r="E91" s="54"/>
      <c r="F91" s="54"/>
      <c r="G91" s="54"/>
      <c r="H91" s="54"/>
      <c r="I91" s="54"/>
      <c r="J91" s="54"/>
      <c r="K91" s="54"/>
      <c r="L91" s="155"/>
      <c r="M91" s="157"/>
      <c r="N91" s="54"/>
      <c r="O91" s="54"/>
      <c r="P91" s="54"/>
      <c r="Q91" s="54"/>
    </row>
    <row r="92" spans="1:17" ht="17.25" thickBot="1" x14ac:dyDescent="0.3">
      <c r="A92" s="114">
        <v>27</v>
      </c>
      <c r="B92" s="54"/>
      <c r="C92" s="155"/>
      <c r="D92" s="157"/>
      <c r="E92" s="54"/>
      <c r="F92" s="54"/>
      <c r="G92" s="54"/>
      <c r="H92" s="54"/>
      <c r="I92" s="54"/>
      <c r="J92" s="54"/>
      <c r="K92" s="54"/>
      <c r="L92" s="155"/>
      <c r="M92" s="157"/>
      <c r="N92" s="54"/>
      <c r="O92" s="54"/>
      <c r="P92" s="54"/>
      <c r="Q92" s="54"/>
    </row>
    <row r="93" spans="1:17" ht="17.25" thickBot="1" x14ac:dyDescent="0.3">
      <c r="A93" s="114">
        <v>28</v>
      </c>
      <c r="B93" s="54"/>
      <c r="C93" s="155"/>
      <c r="D93" s="157"/>
      <c r="E93" s="54"/>
      <c r="F93" s="54"/>
      <c r="G93" s="54"/>
      <c r="H93" s="54"/>
      <c r="I93" s="54"/>
      <c r="J93" s="54"/>
      <c r="K93" s="54"/>
      <c r="L93" s="155"/>
      <c r="M93" s="157"/>
      <c r="N93" s="54"/>
      <c r="O93" s="54"/>
      <c r="P93" s="54"/>
      <c r="Q93" s="54"/>
    </row>
    <row r="94" spans="1:17" ht="17.25" thickBot="1" x14ac:dyDescent="0.3">
      <c r="A94" s="114">
        <v>29</v>
      </c>
      <c r="B94" s="54"/>
      <c r="C94" s="155"/>
      <c r="D94" s="157"/>
      <c r="E94" s="54"/>
      <c r="F94" s="54"/>
      <c r="G94" s="54"/>
      <c r="H94" s="54"/>
      <c r="I94" s="54"/>
      <c r="J94" s="54"/>
      <c r="K94" s="54"/>
      <c r="L94" s="155"/>
      <c r="M94" s="157"/>
      <c r="N94" s="54"/>
      <c r="O94" s="54"/>
      <c r="P94" s="54"/>
      <c r="Q94" s="54"/>
    </row>
    <row r="95" spans="1:17" ht="17.25" thickBot="1" x14ac:dyDescent="0.3">
      <c r="A95" s="114">
        <v>30</v>
      </c>
      <c r="B95" s="54"/>
      <c r="C95" s="155"/>
      <c r="D95" s="157"/>
      <c r="E95" s="54"/>
      <c r="F95" s="54"/>
      <c r="G95" s="54"/>
      <c r="H95" s="54"/>
      <c r="I95" s="54"/>
      <c r="J95" s="54"/>
      <c r="K95" s="54"/>
      <c r="L95" s="155"/>
      <c r="M95" s="157"/>
      <c r="N95" s="54"/>
      <c r="O95" s="54"/>
      <c r="P95" s="54"/>
      <c r="Q95" s="54"/>
    </row>
    <row r="96" spans="1:17" x14ac:dyDescent="0.25"/>
    <row r="97" spans="1:17" x14ac:dyDescent="0.25">
      <c r="A97" s="172" t="str">
        <f>'Xã Thiệu Toán'!A96</f>
        <v>Nhận xét</v>
      </c>
      <c r="B97" s="172"/>
      <c r="C97" s="172"/>
      <c r="D97" s="172"/>
      <c r="E97" s="172"/>
      <c r="F97" s="172"/>
      <c r="G97" s="172"/>
      <c r="H97" s="172"/>
      <c r="I97" s="172"/>
      <c r="J97" s="172"/>
    </row>
    <row r="98" spans="1:17" ht="55.5" customHeight="1" x14ac:dyDescent="0.25">
      <c r="A98" s="173"/>
      <c r="B98" s="173"/>
      <c r="C98" s="173"/>
      <c r="D98" s="173"/>
      <c r="E98" s="173"/>
      <c r="F98" s="173"/>
      <c r="G98" s="173"/>
      <c r="H98" s="173"/>
      <c r="I98" s="173"/>
      <c r="J98" s="173"/>
      <c r="K98" s="173"/>
      <c r="L98" s="173"/>
      <c r="M98" s="173"/>
      <c r="N98" s="173"/>
      <c r="O98" s="173"/>
      <c r="P98" s="173"/>
      <c r="Q98" s="173"/>
    </row>
    <row r="99" spans="1:17" x14ac:dyDescent="0.25">
      <c r="A99" s="172" t="str">
        <f>'Xã Thiệu Toán'!A98</f>
        <v>Kiến nghị</v>
      </c>
      <c r="B99" s="172"/>
      <c r="C99" s="172"/>
      <c r="D99" s="172"/>
      <c r="E99" s="172"/>
      <c r="F99" s="172"/>
      <c r="G99" s="172"/>
      <c r="H99" s="172"/>
      <c r="I99" s="172"/>
      <c r="J99" s="172"/>
    </row>
    <row r="100" spans="1:17" ht="62.25" customHeight="1" x14ac:dyDescent="0.25">
      <c r="A100" s="173"/>
      <c r="B100" s="173"/>
      <c r="C100" s="173"/>
      <c r="D100" s="173"/>
      <c r="E100" s="173"/>
      <c r="F100" s="173"/>
      <c r="G100" s="173"/>
      <c r="H100" s="173"/>
      <c r="I100" s="173"/>
      <c r="J100" s="173"/>
      <c r="K100" s="173"/>
      <c r="L100" s="173"/>
      <c r="M100" s="173"/>
      <c r="N100" s="173"/>
      <c r="O100" s="173"/>
      <c r="P100" s="173"/>
      <c r="Q100" s="173"/>
    </row>
    <row r="101" spans="1:17" x14ac:dyDescent="0.25"/>
    <row r="102" spans="1:17" x14ac:dyDescent="0.25"/>
    <row r="103" spans="1:17" x14ac:dyDescent="0.25"/>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x14ac:dyDescent="0.25"/>
    <row r="114" x14ac:dyDescent="0.25"/>
    <row r="115" x14ac:dyDescent="0.25"/>
    <row r="116" x14ac:dyDescent="0.25"/>
    <row r="117" x14ac:dyDescent="0.25"/>
    <row r="118" x14ac:dyDescent="0.25"/>
    <row r="119" x14ac:dyDescent="0.25"/>
  </sheetData>
  <sheetProtection algorithmName="SHA-512" hashValue="gh+GatuPVowA8ijX/eKIwtCIEtgqoL2WvYfvE0Ygxi3BV1doas+XFDPmsXiEBA2b7QTDmXi2cO7SI7cCsDRSaQ==" saltValue="EB33W9HAd/v61+X4ks3APg==" spinCount="100000" sheet="1" objects="1" scenarios="1"/>
  <mergeCells count="122">
    <mergeCell ref="C93:D93"/>
    <mergeCell ref="L93:M93"/>
    <mergeCell ref="C94:D94"/>
    <mergeCell ref="L94:M94"/>
    <mergeCell ref="C95:D95"/>
    <mergeCell ref="L95:M95"/>
    <mergeCell ref="C90:D90"/>
    <mergeCell ref="L90:M90"/>
    <mergeCell ref="C91:D91"/>
    <mergeCell ref="L91:M91"/>
    <mergeCell ref="C92:D92"/>
    <mergeCell ref="L92:M92"/>
    <mergeCell ref="C87:D87"/>
    <mergeCell ref="L87:M87"/>
    <mergeCell ref="C88:D88"/>
    <mergeCell ref="L88:M88"/>
    <mergeCell ref="C89:D89"/>
    <mergeCell ref="L89:M89"/>
    <mergeCell ref="C84:D84"/>
    <mergeCell ref="L84:M84"/>
    <mergeCell ref="C85:D85"/>
    <mergeCell ref="L85:M85"/>
    <mergeCell ref="C86:D86"/>
    <mergeCell ref="L86:M86"/>
    <mergeCell ref="C81:D81"/>
    <mergeCell ref="L81:M81"/>
    <mergeCell ref="C82:D82"/>
    <mergeCell ref="L82:M82"/>
    <mergeCell ref="C83:D83"/>
    <mergeCell ref="L83:M83"/>
    <mergeCell ref="P64:P65"/>
    <mergeCell ref="Q64:Q65"/>
    <mergeCell ref="I64:I65"/>
    <mergeCell ref="J64:J65"/>
    <mergeCell ref="K64:K65"/>
    <mergeCell ref="L64:M65"/>
    <mergeCell ref="N64:N65"/>
    <mergeCell ref="O64:O65"/>
    <mergeCell ref="L80:M80"/>
    <mergeCell ref="C75:D75"/>
    <mergeCell ref="L75:M75"/>
    <mergeCell ref="C76:D76"/>
    <mergeCell ref="L76:M76"/>
    <mergeCell ref="C77:D77"/>
    <mergeCell ref="L77:M77"/>
    <mergeCell ref="L71:M71"/>
    <mergeCell ref="C80:D80"/>
    <mergeCell ref="C78:D78"/>
    <mergeCell ref="K32:L32"/>
    <mergeCell ref="A43:I43"/>
    <mergeCell ref="A44:A45"/>
    <mergeCell ref="B44:G44"/>
    <mergeCell ref="H44:K44"/>
    <mergeCell ref="A32:A33"/>
    <mergeCell ref="K38:L38"/>
    <mergeCell ref="B58:B59"/>
    <mergeCell ref="C58:G58"/>
    <mergeCell ref="H58:L58"/>
    <mergeCell ref="I32:J32"/>
    <mergeCell ref="A12:C12"/>
    <mergeCell ref="G12:I12"/>
    <mergeCell ref="A1:C1"/>
    <mergeCell ref="D1:H1"/>
    <mergeCell ref="D2:H2"/>
    <mergeCell ref="A5:H5"/>
    <mergeCell ref="A7:I7"/>
    <mergeCell ref="A8:C8"/>
    <mergeCell ref="A9:C9"/>
    <mergeCell ref="A10:C10"/>
    <mergeCell ref="A11:C11"/>
    <mergeCell ref="G11:I11"/>
    <mergeCell ref="A97:J97"/>
    <mergeCell ref="A99:J99"/>
    <mergeCell ref="A98:Q98"/>
    <mergeCell ref="A100:Q100"/>
    <mergeCell ref="B32:B33"/>
    <mergeCell ref="C32:D32"/>
    <mergeCell ref="E32:F32"/>
    <mergeCell ref="G32:H32"/>
    <mergeCell ref="A13:C13"/>
    <mergeCell ref="A14:C14"/>
    <mergeCell ref="A15:C15"/>
    <mergeCell ref="A16:C16"/>
    <mergeCell ref="B52:B53"/>
    <mergeCell ref="C52:G52"/>
    <mergeCell ref="H52:L52"/>
    <mergeCell ref="C66:D66"/>
    <mergeCell ref="L66:M66"/>
    <mergeCell ref="C67:D67"/>
    <mergeCell ref="L67:M67"/>
    <mergeCell ref="C68:D68"/>
    <mergeCell ref="L68:M68"/>
    <mergeCell ref="C71:D71"/>
    <mergeCell ref="M38:N38"/>
    <mergeCell ref="A17:C18"/>
    <mergeCell ref="L78:M78"/>
    <mergeCell ref="C79:D79"/>
    <mergeCell ref="L79:M79"/>
    <mergeCell ref="C72:D72"/>
    <mergeCell ref="L72:M72"/>
    <mergeCell ref="C73:D73"/>
    <mergeCell ref="L73:M73"/>
    <mergeCell ref="C74:D74"/>
    <mergeCell ref="L74:M74"/>
    <mergeCell ref="C69:D69"/>
    <mergeCell ref="L69:M69"/>
    <mergeCell ref="C70:D70"/>
    <mergeCell ref="L70:M70"/>
    <mergeCell ref="A49:J49"/>
    <mergeCell ref="A38:A39"/>
    <mergeCell ref="B38:B39"/>
    <mergeCell ref="C38:D38"/>
    <mergeCell ref="E38:F38"/>
    <mergeCell ref="G38:H38"/>
    <mergeCell ref="I38:J38"/>
    <mergeCell ref="A62:J62"/>
    <mergeCell ref="A64:A65"/>
    <mergeCell ref="B64:B65"/>
    <mergeCell ref="C64:D65"/>
    <mergeCell ref="E64:F64"/>
    <mergeCell ref="G64:G65"/>
    <mergeCell ref="H64:H65"/>
  </mergeCells>
  <dataValidations count="29">
    <dataValidation type="whole" allowBlank="1" showInputMessage="1" showErrorMessage="1" errorTitle="Chỉ nhập số" error="Nếu có bác sỹ nhập 1_x000a_Không có bác sỹ nhập 0_x000a_" promptTitle="Lưu ý" prompt="Nếu có bác sỹ nhập 1_x000a_Không có bác sỹ nhập 0" sqref="D16:D18">
      <formula1>0</formula1>
      <formula2>1</formula2>
    </dataValidation>
    <dataValidation type="whole" operator="greaterThanOrEqual" allowBlank="1" showInputMessage="1" showErrorMessage="1" errorTitle="Chỉ nhập số" error="Số phát hiện cộng dồn trong năm phải lớn hơn hoặc bằng số mới phát hiện trong tháng" promptTitle="Lưu ý" prompt="Số phát hiện cộng dồn trong năm phải lớn hơn hoặc bằng số mới phát hiện trong tháng" sqref="B24:L24">
      <formula1>B23</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K35">
      <formula1>G35</formula1>
    </dataValidation>
    <dataValidation type="whole" operator="greaterThanOrEqual" allowBlank="1" showInputMessage="1" showErrorMessage="1" errorTitle="Chỉ điền số" error="Anh/chị điền số bệnh nhân mới được chẩn đoán trên địa bàn xã trong quý, số BN mới trong quý cần nhiều hơn số BN mới trong tháng" promptTitle="Lưu ý" prompt="Anh/chị điền số bệnh nhân mới được chẩn đoán trên địa bàn xã trong quý, số BN mới trong quý cần nhiều hơn số BN mới trong tháng" sqref="B40:B41">
      <formula1>B34</formula1>
    </dataValidation>
    <dataValidation type="whole" operator="lessThanOrEqual" allowBlank="1" showInputMessage="1" showErrorMessage="1" errorTitle="Chỉ điền số" error="Số BN đạt mục tiêu điều trị trong tháng cần nhỏ hơn hoặc bằng số BN được khám và cấp thuốc trong tháng" promptTitle="Lưu ý" prompt="Số BN đạt mục tiêu điều trị trong tháng cần nhỏ hơn hoặc bằng số BN được khám và cấp thuốc trong tháng" sqref="K34">
      <formula1>G34</formula1>
    </dataValidation>
    <dataValidation type="whole" operator="lessThanOrEqual" allowBlank="1" showInputMessage="1" showErrorMessage="1" errorTitle="Chỉ nhập số" error="Số người xác định nghi ngờ THA cần nhỏ hơn hoặc bằng số người được đo huyết áp" sqref="C23">
      <formula1>B23</formula1>
    </dataValidation>
    <dataValidation type="whole" allowBlank="1" showInputMessage="1" showErrorMessage="1" errorTitle="Chỉ điền số" error="Anh/chị điền số bệnh nhân mới được phát hiện trong tháng vừa qua vào cột Tổng số BN mới trong tháng" promptTitle="Lưu ý" prompt="Anh/chị điền số BN mới được chẩn đoán trên địa bàn xã trong tháng" sqref="B34:B35">
      <formula1>0</formula1>
      <formula2>999999</formula2>
    </dataValidation>
    <dataValidation type="whole" allowBlank="1" showInputMessage="1" showErrorMessage="1" errorTitle="Chỉ nhập số" error="Nhập số liệu theo thực tế từ: 0-9966" sqref="D12">
      <formula1>0</formula1>
      <formula2>9966</formula2>
    </dataValidation>
    <dataValidation type="whole" allowBlank="1" showInputMessage="1" showErrorMessage="1" errorTitle="Chỉ nhập số" error="Nhập số liệu theo thực tế từ: 0-99" sqref="D11">
      <formula1>0</formula1>
      <formula2>99111111111</formula2>
    </dataValidation>
    <dataValidation type="whole" allowBlank="1" showInputMessage="1" showErrorMessage="1" errorTitle="Chỉ nhập số" error="Nhập số liệu theo thực tế từ: 0-99" sqref="D13">
      <formula1>0</formula1>
      <formula2>9999999</formula2>
    </dataValidation>
    <dataValidation type="list" allowBlank="1" showInputMessage="1" showErrorMessage="1" errorTitle="Chỉ nhập &quot;1&quot; hoặc &quot;0&quot;" error="(Điền số “1” vào đáp án được chọn, không chọn điền “0”)" prompt="Có điền số 1_x000a_Không điền số 2" sqref="B46:K46">
      <formula1>$R$6:$R$7</formula1>
    </dataValidation>
    <dataValidation type="decimal" allowBlank="1" showInputMessage="1" showErrorMessage="1" errorTitle="Tính tỷ lệ" error="Tổng số bệnh nhân được chuẩn đoán / Số bệnh nhân ước tính và Số bệnh nhân ước tính = 13% dân số" sqref="D42 D36">
      <formula1>0</formula1>
      <formula2>100</formula2>
    </dataValidation>
    <dataValidation type="whole" allowBlank="1" showInputMessage="1" showErrorMessage="1" errorTitle="Chỉ điền số" error="Anh/chị điền số bệnh nhân mới được phát hiện trong tháng vừa qua vào cột BN mới và tổng số bệnh nhân được phát hiện tính tới thời điểm báo cáo vào cột BN cộng dồn" sqref="G36:I37 B42:C42 B36:C36 E36:F36 E42:F42 I42:K42">
      <formula1>0</formula1>
      <formula2>999999</formula2>
    </dataValidation>
    <dataValidation type="whole" allowBlank="1" showInputMessage="1" showErrorMessage="1" errorTitle="Chỉ nhập số" sqref="D23:I23 B23">
      <formula1>0</formula1>
      <formula2>9999999</formula2>
    </dataValidation>
    <dataValidation type="whole" allowBlank="1" showInputMessage="1" showErrorMessage="1" errorTitle="Chỉ nhập số" error="_x000a_Số liệu theo số thực thế" sqref="D8:D10">
      <formula1>0</formula1>
      <formula2>9999999999</formula2>
    </dataValidation>
    <dataValidation type="whole" allowBlank="1" showInputMessage="1" showErrorMessage="1" errorTitle="Chỉ nhập số" error="Nhập số liệu theo thực tế từ: 0-99" sqref="D14:D15">
      <formula1>0</formula1>
      <formula2>9999</formula2>
    </dataValidation>
    <dataValidation type="whole" operator="lessThanOrEqual" allowBlank="1" showInputMessage="1" showErrorMessage="1" errorTitle="Thông báo" error="Số bệnh nhân đến khám và lấy thuốc trong tháng cần ít hơn hoặc bằng số BN đang được quản lý" promptTitle="Lưu ý" prompt="Số bệnh nhân đến khám và lấy thuốc trong tháng cần ít hơn hoặc bằng số BN đang được quản lý" sqref="F54 K54 F60 K60">
      <formula1>E54</formula1>
    </dataValidation>
    <dataValidation type="whole" operator="lessThanOrEqual" allowBlank="1" showInputMessage="1" showErrorMessage="1" errorTitle="Thông báo" error="Số BN đang được quản lý cần ít hơn hoặc bằng tổng số BN đã được phát hiện_x000a_" promptTitle="Lưu ý" prompt="Số BN đang được quản lý cần ít hơn hoặc bằng tổng số BN đã được phát hiện" sqref="E54 J54 E60 J60">
      <formula1>C54</formula1>
    </dataValidation>
    <dataValidation type="whole" operator="lessThanOrEqual" allowBlank="1" showInputMessage="1" showErrorMessage="1" errorTitle="Thông báo" error="SNhập số BN mới được phát hiện trong kỳ báo cáo cần ít hơn tổng số BN mới được phát hiện" promptTitle="Lưu ý" prompt="Nhập số BN mới được phát hiện trong kỳ báo cáo" sqref="D54 I54 D60 I60">
      <formula1>C54</formula1>
    </dataValidation>
    <dataValidation type="whole" allowBlank="1" showInputMessage="1" showErrorMessage="1" error="Anh chị nhập số BN mới trong tháng" promptTitle="Lưu ý" prompt="Anh chị nhập Tổng số BN đã được phát hiện" sqref="C54 H54 C60 H60">
      <formula1>0</formula1>
      <formula2>9999999</formula2>
    </dataValidation>
    <dataValidation type="whole" operator="lessThanOrEqual" allowBlank="1" showInputMessage="1" showErrorMessage="1" error="Nhập số BN được khám và cấp thuốc trong tháng vừa qua đạt mục tiêu điều trị trong số BN được quản lý, số BN đạt mục tiêu điều trị cần ít hơn hoặc bằng số BN tới khám và lấy thuốc trong tháng" prompt="Nhập số BN được khám và cấp thuốc trong tháng vừa qua đạt mục tiêu điều trị trong số BN được quản lý, số BN đạt mục tiêu điều trị cần ít hơn hoặc bằng số BN tới khám và lấy thuốc trong tháng" sqref="G54 L54 G60 L60">
      <formula1>F54</formula1>
    </dataValidation>
    <dataValidation type="whole" operator="lessThanOrEqual" allowBlank="1" showInputMessage="1" showErrorMessage="1" error="Số BN được khám và cấp thuốc tại TYT/CSYT khác tháng vừa qua phải ít hơn hoặc bằng số BN được khám và cấp thuốc tại TYT/CSYT khác cộng dồn" promptTitle="Lưu ý" prompt="Số BN được khám và cấp thuốc tại TYT/CSYT khác tháng vừa qua phải ít hơn hoặc bằng số BN được khám và cấp thuốc tại TYT/CSYT khác cộng dồn" sqref="G34:G35">
      <formula1>E34</formula1>
    </dataValidation>
    <dataValidation type="whole" operator="greaterThanOrEqual" allowBlank="1" showInputMessage="1" showErrorMessage="1" errorTitle="Tính tỷ lệ" error="Là số BN đạt mục tiêu điều trị trong quý vừa qua (Chuẩn cũ HA &lt;140/90) và phải lớn hơn hoặc bằng số đạt mục tiêu điều trị trong tháng cuối của kỳ báo cáo" promptTitle="Lưu ý" prompt="Là số BN đạt mục tiêu điều trị trong quý vừa qua (Chuẩn cũ HA &lt;140/90)" sqref="M40">
      <formula1>I40</formula1>
    </dataValidation>
    <dataValidation type="whole" operator="lessThanOrEqual" allowBlank="1" showInputMessage="1" showErrorMessage="1" errorTitle="Tính tỷ lệ" error="Số BN được QLĐT tại TYT/CSYT khác trong quý cuối của kỳ báo cáo (Là 03 tháng gần nhất tính tới thời điểm báo cáo) và cần ít hơn tổng số phát hiện" promptTitle="Lưu ý" prompt="Số BN được QLĐT tại TYT/CSYT khác trong quý cuối của kỳ báo cáo (Là 03 tháng gần nhất tính tới thời điểm báo cáo)" sqref="E40:E41">
      <formula1>C40</formula1>
    </dataValidation>
    <dataValidation type="whole" operator="lessThanOrEqual" allowBlank="1" showInputMessage="1" showErrorMessage="1" errorTitle="Tính tỷ lệ" error="Số BN đạt mục tiêu điều trị cần ít hơn hoặc bằng số BN đến khám và lấy thuốc" promptTitle="Lưu ý" prompt="Số BN đạt mục tiêu điều trị cần ít hơn hoặc bằng số BN đến khám và lấy thuốc" sqref="M41">
      <formula1>E41</formula1>
    </dataValidation>
    <dataValidation type="whole" operator="lessThanOrEqual" allowBlank="1" showInputMessage="1" showErrorMessage="1" errorTitle="Chỉ điền số" error="Số BN được khám và cấp thuốc tại TYT đạt mục tiêu điều trị  trong tháng cần phải nhỏ hơn hoặc bằng số BN được khám và cấp thuốc tại TYT tháng vừa qua" promptTitle="Lưu ý" prompt="Số BN được khám và cấp thuốc tại TYT đạt mục tiêu điều trị  trong tháng cần phải nhỏ hơn hoặc bằng số BN được khám và cấp thuốc tại TYT tháng vừa qua" sqref="I34:I35">
      <formula1>G34</formula1>
    </dataValidation>
    <dataValidation type="whole" operator="greaterThanOrEqual" allowBlank="1" showInputMessage="1" showErrorMessage="1" errorTitle="Chỉ điền số" error="Số BN cộng dồn trong tháng  phải nhiều hơn hoặc bằng số BN mới trong tháng" promptTitle="Lưu ý" prompt="Điền số BN được chẩn đoán cộng cồn trên địa bàn từ trước đến nay" sqref="C34:C35">
      <formula1>B34</formula1>
    </dataValidation>
    <dataValidation type="whole" operator="lessThanOrEqual" allowBlank="1" showInputMessage="1" showErrorMessage="1" error="Điền tổng số BN đang được khám và lấy thuốc tại TYT/Cơ sở Y tế khác cộng dồn, số BN này cần ít hơn hoặc bằng tổng số được phát hiện" promptTitle="Lưu ý" prompt="Điền tổng số BN đã/đang khám và lấy thuốc tại TYT/Cơ sở Y tế khác cộng dồn, số BN này cần ít hơn hoặc bằng tổng số được phát hiện" sqref="E34:E35">
      <formula1>C34</formula1>
    </dataValidation>
    <dataValidation type="whole" operator="greaterThanOrEqual" allowBlank="1" showInputMessage="1" showErrorMessage="1" errorTitle="Tính tỷ lệ" error="Là số BN đạt mục tiêu điều trị trong quý vừa qua (Chuẩn 2020) và phải lớn hơn hoặc bằng số đạt mục tiêu điều trị trong tháng cuối của kỳ báo cáo" promptTitle="Lưu ý" prompt="Là số BN đạt mục tiêu điều trị trong quý vừa qua (Chuẩn 2020)" sqref="K40:K41">
      <formula1>I40</formula1>
    </dataValidation>
  </dataValidations>
  <pageMargins left="0.7" right="0.7" top="0.75" bottom="0.75" header="0.3" footer="0.3"/>
  <pageSetup scale="7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Huyện-Tổng hợp</vt:lpstr>
      <vt:lpstr>Xã Thiệu Toán</vt:lpstr>
      <vt:lpstr>Xã Thiệu Chính</vt:lpstr>
      <vt:lpstr>Xã Thiệu Hòa</vt:lpstr>
      <vt:lpstr>Xã Minh Tâm</vt:lpstr>
      <vt:lpstr>Xã Thiệu Viên </vt:lpstr>
      <vt:lpstr>Xã Thiệu Lý</vt:lpstr>
      <vt:lpstr>Xã Thiệu Vận</vt:lpstr>
      <vt:lpstr>Xã Thiệu Trung</vt:lpstr>
      <vt:lpstr>TT Thiệu Hóa</vt:lpstr>
      <vt:lpstr>Xã Thiệu Giao</vt:lpstr>
      <vt:lpstr>Tân Châu</vt:lpstr>
      <vt:lpstr>Xã Thiệu Ngọc</vt:lpstr>
      <vt:lpstr>Xã Thiệu Vũ</vt:lpstr>
      <vt:lpstr>Xã Thiệu Tiến</vt:lpstr>
      <vt:lpstr>Xã Thiệu Thành</vt:lpstr>
      <vt:lpstr>Xã Thiệu Công</vt:lpstr>
      <vt:lpstr>Xã Thiệu Phúc</vt:lpstr>
      <vt:lpstr>Xã Thiệu Phú</vt:lpstr>
      <vt:lpstr>Xã Thiệu Long</vt:lpstr>
      <vt:lpstr>Xã Thiệu Nguyên</vt:lpstr>
      <vt:lpstr>Xã Thiệu Duy</vt:lpstr>
      <vt:lpstr>Xã Thiệu Giang</vt:lpstr>
      <vt:lpstr>Xã Thiệu Hợp</vt:lpstr>
      <vt:lpstr>Xã Thiệu Thịnh</vt:lpstr>
      <vt:lpstr>Xã Thiệu Quang</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pro450</cp:lastModifiedBy>
  <cp:lastPrinted>2020-01-21T08:00:30Z</cp:lastPrinted>
  <dcterms:created xsi:type="dcterms:W3CDTF">2019-08-21T17:41:16Z</dcterms:created>
  <dcterms:modified xsi:type="dcterms:W3CDTF">2020-06-22T00:34:54Z</dcterms:modified>
</cp:coreProperties>
</file>